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tate\adrian.betiu\2023\EXECUTIE PNS\MARTIE\"/>
    </mc:Choice>
  </mc:AlternateContent>
  <xr:revisionPtr revIDLastSave="0" documentId="13_ncr:1_{D8803829-F318-4CEC-B014-024864F726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curenta'!$A$1:$I$160</definedName>
    <definedName name="_xlnm.Print_Area" localSheetId="0">'executie PNS total'!$A$1:$I$161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7" i="2" l="1"/>
  <c r="H147" i="2"/>
  <c r="I145" i="2"/>
  <c r="H145" i="2"/>
  <c r="I137" i="2"/>
  <c r="H137" i="2"/>
  <c r="I128" i="2"/>
  <c r="H128" i="2"/>
  <c r="I126" i="2"/>
  <c r="I125" i="2" s="1"/>
  <c r="I124" i="2" s="1"/>
  <c r="H126" i="2"/>
  <c r="H125" i="2"/>
  <c r="H124" i="2" s="1"/>
  <c r="I121" i="2"/>
  <c r="H121" i="2"/>
  <c r="I106" i="2"/>
  <c r="H106" i="2"/>
  <c r="I94" i="2"/>
  <c r="H94" i="2"/>
  <c r="I90" i="2"/>
  <c r="H90" i="2"/>
  <c r="I85" i="2"/>
  <c r="H85" i="2"/>
  <c r="I76" i="2"/>
  <c r="H76" i="2"/>
  <c r="I72" i="2"/>
  <c r="H72" i="2"/>
  <c r="I71" i="2"/>
  <c r="I37" i="2"/>
  <c r="H37" i="2"/>
  <c r="I34" i="2"/>
  <c r="H34" i="2"/>
  <c r="H33" i="2"/>
  <c r="I30" i="2"/>
  <c r="H30" i="2"/>
  <c r="I23" i="2"/>
  <c r="H23" i="2"/>
  <c r="I19" i="2"/>
  <c r="H19" i="2"/>
  <c r="I10" i="2"/>
  <c r="H10" i="2"/>
  <c r="H155" i="2" l="1"/>
  <c r="H71" i="2"/>
  <c r="H154" i="2" s="1"/>
  <c r="I33" i="2"/>
  <c r="I154" i="2"/>
  <c r="H17" i="2"/>
  <c r="I155" i="2"/>
  <c r="I17" i="2"/>
  <c r="I153" i="2" s="1"/>
  <c r="C152" i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H153" i="2" l="1"/>
  <c r="G152" i="3"/>
  <c r="D152" i="3"/>
  <c r="G151" i="3"/>
  <c r="D151" i="3"/>
  <c r="G150" i="3"/>
  <c r="D150" i="3"/>
  <c r="G149" i="3"/>
  <c r="G147" i="3" s="1"/>
  <c r="D149" i="3"/>
  <c r="G148" i="3"/>
  <c r="D148" i="3"/>
  <c r="I147" i="3"/>
  <c r="H147" i="3"/>
  <c r="F147" i="3"/>
  <c r="E147" i="3"/>
  <c r="D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G137" i="3" s="1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G128" i="3" s="1"/>
  <c r="F128" i="3"/>
  <c r="E128" i="3"/>
  <c r="D128" i="3" s="1"/>
  <c r="G127" i="3"/>
  <c r="D127" i="3"/>
  <c r="I126" i="3"/>
  <c r="H126" i="3"/>
  <c r="F126" i="3"/>
  <c r="E126" i="3"/>
  <c r="D126" i="3" s="1"/>
  <c r="C125" i="3"/>
  <c r="B125" i="3"/>
  <c r="B124" i="3" s="1"/>
  <c r="B155" i="3" s="1"/>
  <c r="C124" i="3"/>
  <c r="C155" i="3" s="1"/>
  <c r="G123" i="3"/>
  <c r="D123" i="3"/>
  <c r="G122" i="3"/>
  <c r="D122" i="3"/>
  <c r="I121" i="3"/>
  <c r="H121" i="3"/>
  <c r="G121" i="3" s="1"/>
  <c r="F121" i="3"/>
  <c r="E121" i="3"/>
  <c r="D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G106" i="3" s="1"/>
  <c r="F106" i="3"/>
  <c r="E106" i="3"/>
  <c r="D106" i="3" s="1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G94" i="3" s="1"/>
  <c r="F94" i="3"/>
  <c r="E94" i="3"/>
  <c r="D94" i="3" s="1"/>
  <c r="G93" i="3"/>
  <c r="D93" i="3"/>
  <c r="G92" i="3"/>
  <c r="D92" i="3"/>
  <c r="G91" i="3"/>
  <c r="D91" i="3"/>
  <c r="I90" i="3"/>
  <c r="H90" i="3"/>
  <c r="F90" i="3"/>
  <c r="E90" i="3"/>
  <c r="D90" i="3"/>
  <c r="G89" i="3"/>
  <c r="D89" i="3"/>
  <c r="G88" i="3"/>
  <c r="D88" i="3"/>
  <c r="G87" i="3"/>
  <c r="D87" i="3"/>
  <c r="G86" i="3"/>
  <c r="D86" i="3"/>
  <c r="I85" i="3"/>
  <c r="H85" i="3"/>
  <c r="G85" i="3"/>
  <c r="F85" i="3"/>
  <c r="D85" i="3" s="1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G76" i="3" s="1"/>
  <c r="F76" i="3"/>
  <c r="D76" i="3" s="1"/>
  <c r="E76" i="3"/>
  <c r="G75" i="3"/>
  <c r="D75" i="3"/>
  <c r="G74" i="3"/>
  <c r="D74" i="3"/>
  <c r="G73" i="3"/>
  <c r="D73" i="3"/>
  <c r="I72" i="3"/>
  <c r="I71" i="3" s="1"/>
  <c r="H72" i="3"/>
  <c r="G72" i="3" s="1"/>
  <c r="F72" i="3"/>
  <c r="F71" i="3" s="1"/>
  <c r="E72" i="3"/>
  <c r="E71" i="3" s="1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F33" i="3" s="1"/>
  <c r="E37" i="3"/>
  <c r="D37" i="3" s="1"/>
  <c r="G36" i="3"/>
  <c r="D36" i="3"/>
  <c r="G35" i="3"/>
  <c r="D35" i="3"/>
  <c r="I34" i="3"/>
  <c r="H34" i="3"/>
  <c r="G34" i="3" s="1"/>
  <c r="F34" i="3"/>
  <c r="E34" i="3"/>
  <c r="D34" i="3" s="1"/>
  <c r="I33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D23" i="3" s="1"/>
  <c r="G22" i="3"/>
  <c r="D22" i="3"/>
  <c r="G21" i="3"/>
  <c r="D21" i="3"/>
  <c r="G20" i="3"/>
  <c r="D20" i="3"/>
  <c r="I19" i="3"/>
  <c r="H19" i="3"/>
  <c r="F19" i="3"/>
  <c r="E19" i="3"/>
  <c r="G18" i="3"/>
  <c r="D18" i="3"/>
  <c r="I17" i="3"/>
  <c r="E17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F147" i="2"/>
  <c r="E147" i="2"/>
  <c r="C147" i="2"/>
  <c r="B147" i="2"/>
  <c r="G146" i="2"/>
  <c r="D146" i="2"/>
  <c r="D145" i="2" s="1"/>
  <c r="G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F137" i="2"/>
  <c r="E137" i="2"/>
  <c r="D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G128" i="2"/>
  <c r="F128" i="2"/>
  <c r="E128" i="2"/>
  <c r="E125" i="2" s="1"/>
  <c r="E124" i="2" s="1"/>
  <c r="G127" i="2"/>
  <c r="D127" i="2"/>
  <c r="G126" i="2"/>
  <c r="F126" i="2"/>
  <c r="E126" i="2"/>
  <c r="G125" i="2"/>
  <c r="C125" i="2"/>
  <c r="B125" i="2"/>
  <c r="C124" i="2"/>
  <c r="C155" i="2" s="1"/>
  <c r="B124" i="2"/>
  <c r="B155" i="2" s="1"/>
  <c r="G123" i="2"/>
  <c r="D123" i="2"/>
  <c r="G122" i="2"/>
  <c r="D122" i="2"/>
  <c r="F121" i="2"/>
  <c r="E121" i="2"/>
  <c r="D121" i="2" s="1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F106" i="2"/>
  <c r="E106" i="2"/>
  <c r="D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G94" i="2"/>
  <c r="F94" i="2"/>
  <c r="E94" i="2"/>
  <c r="D94" i="2" s="1"/>
  <c r="G93" i="2"/>
  <c r="D93" i="2"/>
  <c r="G92" i="2"/>
  <c r="D92" i="2"/>
  <c r="G91" i="2"/>
  <c r="D91" i="2"/>
  <c r="G90" i="2"/>
  <c r="F90" i="2"/>
  <c r="E90" i="2"/>
  <c r="D90" i="2" s="1"/>
  <c r="G89" i="2"/>
  <c r="D89" i="2"/>
  <c r="G88" i="2"/>
  <c r="D88" i="2"/>
  <c r="G87" i="2"/>
  <c r="D87" i="2"/>
  <c r="G86" i="2"/>
  <c r="D86" i="2"/>
  <c r="G85" i="2"/>
  <c r="F85" i="2"/>
  <c r="D85" i="2" s="1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G76" i="2"/>
  <c r="F76" i="2"/>
  <c r="E76" i="2"/>
  <c r="D76" i="2" s="1"/>
  <c r="G75" i="2"/>
  <c r="D75" i="2"/>
  <c r="G74" i="2"/>
  <c r="D74" i="2"/>
  <c r="G73" i="2"/>
  <c r="D73" i="2"/>
  <c r="G72" i="2"/>
  <c r="F72" i="2"/>
  <c r="F71" i="2" s="1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F37" i="2"/>
  <c r="D37" i="2" s="1"/>
  <c r="E37" i="2"/>
  <c r="G36" i="2"/>
  <c r="D36" i="2"/>
  <c r="G35" i="2"/>
  <c r="D35" i="2"/>
  <c r="G34" i="2"/>
  <c r="F34" i="2"/>
  <c r="D34" i="2" s="1"/>
  <c r="E34" i="2"/>
  <c r="E33" i="2"/>
  <c r="C33" i="2"/>
  <c r="B33" i="2"/>
  <c r="G32" i="2"/>
  <c r="D32" i="2"/>
  <c r="G31" i="2"/>
  <c r="D31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F23" i="2"/>
  <c r="E23" i="2"/>
  <c r="G22" i="2"/>
  <c r="D22" i="2"/>
  <c r="G21" i="2"/>
  <c r="D21" i="2"/>
  <c r="G20" i="2"/>
  <c r="D20" i="2"/>
  <c r="F19" i="2"/>
  <c r="F17" i="2" s="1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F10" i="2"/>
  <c r="E10" i="2"/>
  <c r="C10" i="2"/>
  <c r="B10" i="2"/>
  <c r="D23" i="2" l="1"/>
  <c r="G37" i="2"/>
  <c r="D147" i="2"/>
  <c r="E71" i="2"/>
  <c r="D71" i="2" s="1"/>
  <c r="F33" i="2"/>
  <c r="D33" i="2" s="1"/>
  <c r="C153" i="2"/>
  <c r="D71" i="3"/>
  <c r="E155" i="2"/>
  <c r="D128" i="2"/>
  <c r="D10" i="2"/>
  <c r="D19" i="2"/>
  <c r="D30" i="2"/>
  <c r="D72" i="2"/>
  <c r="G121" i="2"/>
  <c r="G147" i="2"/>
  <c r="C153" i="3"/>
  <c r="F17" i="3"/>
  <c r="D17" i="3" s="1"/>
  <c r="I154" i="3"/>
  <c r="G37" i="3"/>
  <c r="G126" i="3"/>
  <c r="F154" i="3"/>
  <c r="B153" i="3"/>
  <c r="E33" i="3"/>
  <c r="D33" i="3" s="1"/>
  <c r="B153" i="2"/>
  <c r="E17" i="2"/>
  <c r="G106" i="2"/>
  <c r="G124" i="2"/>
  <c r="D126" i="2"/>
  <c r="G137" i="2"/>
  <c r="H17" i="3"/>
  <c r="G17" i="3" s="1"/>
  <c r="G23" i="3"/>
  <c r="E154" i="3"/>
  <c r="D72" i="3"/>
  <c r="G90" i="3"/>
  <c r="H125" i="3"/>
  <c r="I125" i="3"/>
  <c r="I124" i="3" s="1"/>
  <c r="I155" i="3" s="1"/>
  <c r="F125" i="3"/>
  <c r="F124" i="3" s="1"/>
  <c r="F155" i="3" s="1"/>
  <c r="G10" i="3"/>
  <c r="G19" i="3"/>
  <c r="G30" i="3"/>
  <c r="G154" i="3" s="1"/>
  <c r="E125" i="3"/>
  <c r="D10" i="3"/>
  <c r="D19" i="3"/>
  <c r="D30" i="3"/>
  <c r="D154" i="3" s="1"/>
  <c r="H33" i="3"/>
  <c r="G33" i="3" s="1"/>
  <c r="H71" i="3"/>
  <c r="G71" i="3" s="1"/>
  <c r="F154" i="2"/>
  <c r="G10" i="2"/>
  <c r="G19" i="2"/>
  <c r="G30" i="2"/>
  <c r="G33" i="2"/>
  <c r="F125" i="2"/>
  <c r="I37" i="1"/>
  <c r="H37" i="1"/>
  <c r="F37" i="1"/>
  <c r="E37" i="1"/>
  <c r="G155" i="2" l="1"/>
  <c r="D154" i="2"/>
  <c r="G17" i="2"/>
  <c r="E153" i="2"/>
  <c r="E154" i="2"/>
  <c r="D17" i="2"/>
  <c r="F153" i="3"/>
  <c r="G71" i="2"/>
  <c r="G154" i="2" s="1"/>
  <c r="G125" i="3"/>
  <c r="H124" i="3"/>
  <c r="I153" i="3"/>
  <c r="D125" i="3"/>
  <c r="E124" i="3"/>
  <c r="H154" i="3"/>
  <c r="H153" i="3"/>
  <c r="F124" i="2"/>
  <c r="D125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53" i="2" l="1"/>
  <c r="G124" i="3"/>
  <c r="H155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3" i="3" l="1"/>
  <c r="G155" i="3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<sst xmlns="http://schemas.openxmlformats.org/spreadsheetml/2006/main" count="1101" uniqueCount="168">
  <si>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</si>
  <si>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</si>
  <si>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</si>
  <si>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</si>
  <si>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</si>
  <si>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</si>
  <si>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</si>
  <si>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</si>
  <si>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</si>
  <si>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</si>
  <si>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</si>
  <si>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</si>
  <si>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</si>
  <si>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</si>
  <si>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</si>
  <si>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</si>
  <si>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</si>
  <si>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</si>
  <si>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</si>
  <si>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</si>
  <si>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</si>
  <si>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</si>
  <si>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</si>
  <si>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</si>
  <si>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</si>
  <si>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</si>
  <si>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</si>
  <si>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</si>
  <si>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</si>
  <si>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</si>
  <si>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</si>
  <si>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</si>
  <si>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</si>
  <si>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</si>
  <si>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</si>
  <si>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</si>
  <si>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</si>
  <si>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</si>
  <si>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</si>
  <si>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</si>
  <si>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</si>
  <si>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</si>
  <si>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</si>
  <si>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</si>
  <si>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</si>
  <si>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</si>
  <si>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</si>
  <si>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</si>
  <si>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</si>
  <si>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</si>
  <si>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</si>
  <si>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</si>
  <si>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</si>
  <si>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</si>
  <si>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</si>
  <si>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</si>
  <si>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</si>
  <si>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</si>
  <si>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</si>
  <si>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</si>
  <si>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</si>
  <si>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</si>
  <si>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</si>
  <si>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</si>
  <si>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</si>
  <si>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</si>
  <si>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</si>
  <si>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</si>
  <si>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</si>
  <si>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</si>
  <si>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</si>
  <si>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</si>
  <si>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</si>
  <si>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</si>
  <si>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</si>
  <si>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</si>
  <si>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</si>
  <si>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</si>
  <si>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</si>
  <si>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</si>
  <si>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</si>
  <si>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</si>
  <si>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</si>
  <si>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</si>
  <si>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</si>
  <si>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</si>
  <si>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</si>
  <si>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</si>
  <si>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</si>
  <si>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</si>
  <si>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</si>
  <si>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</si>
  <si>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</si>
  <si>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</si>
  <si>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</si>
  <si>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</si>
  <si>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</si>
  <si>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</si>
  <si>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</si>
  <si>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</si>
  <si>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</si>
  <si>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</si>
  <si>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</si>
  <si>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</si>
  <si>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</si>
  <si>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</si>
  <si>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</si>
  <si>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</si>
  <si>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</si>
  <si>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</si>
  <si>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</si>
  <si>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</si>
  <si>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</si>
  <si>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</si>
  <si>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</si>
  <si>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</si>
  <si>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</si>
  <si>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</si>
  <si>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</si>
  <si>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</si>
  <si>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</si>
  <si>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</si>
  <si>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</si>
  <si>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</si>
  <si>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</si>
  <si>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</si>
  <si>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</si>
  <si>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</si>
  <si>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</si>
  <si>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</si>
  <si>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</si>
  <si>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</si>
  <si>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</si>
  <si>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</si>
  <si>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</si>
  <si>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</si>
  <si>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</si>
  <si>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</si>
  <si>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</si>
  <si>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</si>
  <si>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</si>
  <si>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</si>
  <si>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</si>
  <si>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</si>
  <si>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</si>
  <si>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</si>
  <si>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</si>
  <si>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</si>
  <si>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</si>
  <si>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</si>
  <si>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</si>
  <si>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</si>
  <si>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</si>
  <si>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</si>
  <si>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CASA DE ASIGURARI DE SANATATE MEHEDINTI</t>
  </si>
  <si>
    <t>DIRECTOR GENERAL ,</t>
  </si>
  <si>
    <t>DIRECTOR ECONOMIC,</t>
  </si>
  <si>
    <t xml:space="preserve">Intocmit, </t>
  </si>
  <si>
    <t>EC. DRINA ALBU</t>
  </si>
  <si>
    <t>EC.BIRCU FLORINA</t>
  </si>
  <si>
    <t>Ec. Betiu Adrian</t>
  </si>
  <si>
    <t>Credite bugetare, aprobate
an 2023</t>
  </si>
  <si>
    <t>Credite bugetare 3 luni
 2023</t>
  </si>
  <si>
    <t>Credite bugetare 3 luni 2023</t>
  </si>
  <si>
    <t>LA 31.03.2023</t>
  </si>
  <si>
    <t>Sume alocate de casa de asigurari  de  sanatate luna curenta - MARTIE 2023</t>
  </si>
  <si>
    <t>Sume alocate de casa de asigurari  de  sanatate cumulat - la data de 31.03.2023</t>
  </si>
  <si>
    <t>Sume alocate de casa de asigurari  de  sanatate cumulat - la data de 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</si>
</sst>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 applyBorder="1"/>
    <xf numFmtId="4" fontId="1" fillId="2" borderId="1" xfId="17" applyNumberFormat="1" applyFon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164" fontId="1" fillId="2" borderId="1" xfId="1" applyNumberFormat="1" applyFon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0" xfId="1" applyNumberFormat="1" applyFill="1"/>
    <xf numFmtId="4" fontId="3" fillId="2" borderId="1" xfId="1" applyNumberFormat="1" applyFont="1" applyFill="1" applyBorder="1" applyAlignment="1" applyProtection="1">
      <alignment horizontal="center" wrapText="1"/>
    </xf>
    <xf numFmtId="4" fontId="3" fillId="2" borderId="1" xfId="1" applyNumberFormat="1" applyFont="1" applyFill="1" applyBorder="1" applyAlignment="1" applyProtection="1">
      <alignment horizontal="right" wrapText="1"/>
    </xf>
    <xf numFmtId="164" fontId="1" fillId="2" borderId="1" xfId="1" applyNumberFormat="1" applyFon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Protection="1">
      <protection locked="0"/>
    </xf>
    <xf numFmtId="4" fontId="1" fillId="2" borderId="1" xfId="17" applyNumberFormat="1" applyFon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 applyProtection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 applyProtection="1">
      <alignment horizontal="center" vertical="center" wrapText="1"/>
    </xf>
    <xf numFmtId="0" fontId="18" fillId="2" borderId="1" xfId="16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on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wrapText="1"/>
    </xf>
    <xf numFmtId="164" fontId="1" fillId="2" borderId="0" xfId="1" applyNumberFormat="1" applyFill="1" applyBorder="1" applyAlignment="1">
      <alignment horizontal="right"/>
    </xf>
    <xf numFmtId="164" fontId="1" fillId="2" borderId="0" xfId="1" applyNumberFormat="1" applyFont="1" applyFill="1" applyBorder="1"/>
    <xf numFmtId="164" fontId="14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1" xfId="1" applyNumberFormat="1" applyFill="1" applyBorder="1" applyProtection="1"/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ont="1" applyFill="1" applyBorder="1" applyAlignment="1" applyProtection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/>
      <protection locked="0"/>
    </xf>
    <xf numFmtId="164" fontId="7" fillId="2" borderId="0" xfId="2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Alignment="1" applyProtection="1">
      <alignment horizontal="right"/>
      <protection locked="0"/>
    </xf>
    <xf numFmtId="164" fontId="1" fillId="2" borderId="0" xfId="1" applyNumberFormat="1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15" fillId="2" borderId="0" xfId="1" applyNumberFormat="1" applyFont="1" applyFill="1" applyBorder="1" applyProtection="1">
      <protection locked="0"/>
    </xf>
    <xf numFmtId="0" fontId="20" fillId="0" borderId="0" xfId="16" applyFont="1" applyAlignment="1" applyProtection="1">
      <alignment horizontal="center"/>
      <protection locked="0"/>
    </xf>
    <xf numFmtId="0" fontId="21" fillId="0" borderId="0" xfId="16" applyFont="1" applyProtection="1">
      <protection locked="0"/>
    </xf>
    <xf numFmtId="0" fontId="21" fillId="0" borderId="0" xfId="16" applyFont="1" applyAlignment="1" applyProtection="1">
      <alignment horizontal="center"/>
      <protection locked="0"/>
    </xf>
    <xf numFmtId="0" fontId="6" fillId="0" borderId="0" xfId="16" applyFont="1" applyProtection="1">
      <protection locked="0"/>
    </xf>
    <xf numFmtId="0" fontId="6" fillId="0" borderId="0" xfId="16" applyFont="1" applyAlignment="1" applyProtection="1">
      <alignment horizontal="center"/>
      <protection locked="0"/>
    </xf>
    <xf numFmtId="164" fontId="1" fillId="0" borderId="0" xfId="1" applyNumberFormat="1" applyProtection="1">
      <protection locked="0"/>
    </xf>
    <xf numFmtId="0" fontId="1" fillId="0" borderId="0" xfId="16" applyProtection="1">
      <protection locked="0"/>
    </xf>
    <xf numFmtId="0" fontId="1" fillId="0" borderId="0" xfId="16" applyAlignment="1" applyProtection="1">
      <alignment horizontal="center"/>
      <protection locked="0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 vertical="center" wrapText="1"/>
    </xf>
    <xf numFmtId="3" fontId="6" fillId="2" borderId="1" xfId="15" applyNumberFormat="1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Y187"/>
  <sheetViews>
    <sheetView tabSelected="1" view="pageBreakPreview" zoomScaleNormal="100" zoomScaleSheetLayoutView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E12" sqref="E12"/>
    </sheetView>
  </sheetViews>
  <sheetFormatPr defaultColWidth="31.5703125" defaultRowHeight="12.75" x14ac:dyDescent="0.2"/>
  <cols>
    <col min="1" max="1" width="89.140625" style="15" customWidth="1"/>
    <col min="2" max="2" width="12.85546875" style="15" customWidth="1"/>
    <col min="3" max="3" width="13.28515625" style="15" customWidth="1"/>
    <col min="4" max="4" width="14.28515625" style="15" customWidth="1"/>
    <col min="5" max="5" width="13.140625" style="15" customWidth="1"/>
    <col min="6" max="7" width="14.28515625" style="15" customWidth="1"/>
    <col min="8" max="8" width="11.85546875" style="15" customWidth="1"/>
    <col min="9" max="9" width="14.28515625" style="15" customWidth="1"/>
    <col min="10" max="16384" width="31.5703125" style="15"/>
  </cols>
  <sheetData>
    <row r="1" spans="1:9" ht="18" x14ac:dyDescent="0.25">
      <c r="A1" s="54" t="s">
        <v>154</v>
      </c>
      <c r="B1" s="55"/>
    </row>
    <row r="2" spans="1:9" x14ac:dyDescent="0.2">
      <c r="B2" s="56"/>
      <c r="C2" s="57"/>
    </row>
    <row r="3" spans="1:9" ht="16.5" x14ac:dyDescent="0.2">
      <c r="A3" s="96" t="s">
        <v>151</v>
      </c>
      <c r="B3" s="96"/>
      <c r="C3" s="96"/>
      <c r="D3" s="96"/>
      <c r="E3" s="96"/>
      <c r="F3" s="96"/>
      <c r="G3" s="96"/>
      <c r="H3" s="96"/>
      <c r="I3" s="96"/>
    </row>
    <row r="4" spans="1:9" ht="16.5" x14ac:dyDescent="0.25">
      <c r="A4" s="97" t="s">
        <v>164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58"/>
      <c r="B5" s="58"/>
    </row>
    <row r="6" spans="1:9" x14ac:dyDescent="0.2">
      <c r="I6" s="59" t="s">
        <v>0</v>
      </c>
    </row>
    <row r="7" spans="1:9" ht="39.75" customHeight="1" x14ac:dyDescent="0.2">
      <c r="A7" s="98" t="s">
        <v>114</v>
      </c>
      <c r="B7" s="99" t="s">
        <v>161</v>
      </c>
      <c r="C7" s="99" t="s">
        <v>162</v>
      </c>
      <c r="D7" s="100" t="s">
        <v>165</v>
      </c>
      <c r="E7" s="99"/>
      <c r="F7" s="99"/>
      <c r="G7" s="100" t="s">
        <v>167</v>
      </c>
      <c r="H7" s="99"/>
      <c r="I7" s="99"/>
    </row>
    <row r="8" spans="1:9" s="61" customFormat="1" ht="46.5" customHeight="1" x14ac:dyDescent="0.15">
      <c r="A8" s="98"/>
      <c r="B8" s="99"/>
      <c r="C8" s="99"/>
      <c r="D8" s="60" t="s">
        <v>115</v>
      </c>
      <c r="E8" s="60" t="s">
        <v>116</v>
      </c>
      <c r="F8" s="60" t="s">
        <v>117</v>
      </c>
      <c r="G8" s="60" t="s">
        <v>115</v>
      </c>
      <c r="H8" s="60" t="s">
        <v>116</v>
      </c>
      <c r="I8" s="60" t="s">
        <v>117</v>
      </c>
    </row>
    <row r="9" spans="1:9" s="64" customFormat="1" x14ac:dyDescent="0.2">
      <c r="A9" s="62">
        <v>0</v>
      </c>
      <c r="B9" s="63">
        <v>1</v>
      </c>
      <c r="C9" s="63">
        <v>2</v>
      </c>
      <c r="D9" s="63" t="s">
        <v>118</v>
      </c>
      <c r="E9" s="63">
        <v>3</v>
      </c>
      <c r="F9" s="63">
        <v>4</v>
      </c>
      <c r="G9" s="63" t="s">
        <v>119</v>
      </c>
      <c r="H9" s="63">
        <v>6</v>
      </c>
      <c r="I9" s="63">
        <v>7</v>
      </c>
    </row>
    <row r="10" spans="1:9" x14ac:dyDescent="0.2">
      <c r="A10" s="65" t="s">
        <v>1</v>
      </c>
      <c r="B10" s="13">
        <f>+B11+B12+B13+B14+B15+B16</f>
        <v>5415.8</v>
      </c>
      <c r="C10" s="13">
        <f t="shared" ref="C10:I10" si="0">+C11+C12+C13+C14+C15+C16</f>
        <v>4438.8</v>
      </c>
      <c r="D10" s="13">
        <f>+E10+F10</f>
        <v>1234.9099999999999</v>
      </c>
      <c r="E10" s="13">
        <f t="shared" si="0"/>
        <v>593.5</v>
      </c>
      <c r="F10" s="13">
        <f t="shared" si="0"/>
        <v>641.41</v>
      </c>
      <c r="G10" s="13">
        <f>+H10+I10</f>
        <v>4437.6899999999996</v>
      </c>
      <c r="H10" s="13">
        <f t="shared" si="0"/>
        <v>1896.53</v>
      </c>
      <c r="I10" s="13">
        <f t="shared" si="0"/>
        <v>2541.16</v>
      </c>
    </row>
    <row r="11" spans="1:9" x14ac:dyDescent="0.2">
      <c r="A11" s="66" t="s">
        <v>2</v>
      </c>
      <c r="B11" s="67">
        <f>+'executie PNS activitate curenta'!B11+'executie PNS Ucraina'!B11</f>
        <v>5415.8</v>
      </c>
      <c r="C11" s="67">
        <f>+'executie PNS activitate curenta'!C11+'executie PNS Ucraina'!C11</f>
        <v>4438.8</v>
      </c>
      <c r="D11" s="13">
        <f t="shared" ref="D11:D80" si="1">+E11+F11</f>
        <v>0</v>
      </c>
      <c r="E11" s="67">
        <f>+'executie PNS activitate curenta'!E11+'executie PNS Ucraina'!E11</f>
        <v>0</v>
      </c>
      <c r="F11" s="67">
        <f>+'executie PNS activitate curenta'!F11+'executie PNS Ucraina'!F11</f>
        <v>0</v>
      </c>
      <c r="G11" s="13">
        <f t="shared" ref="G11:G80" si="2">+H11+I11</f>
        <v>0</v>
      </c>
      <c r="H11" s="67">
        <f>+'executie PNS activitate curenta'!H11+'executie PNS Ucraina'!H11</f>
        <v>0</v>
      </c>
      <c r="I11" s="67">
        <f>+'executie PNS activitate curenta'!I11+'executie PNS Ucraina'!I11</f>
        <v>0</v>
      </c>
    </row>
    <row r="12" spans="1:9" ht="25.5" x14ac:dyDescent="0.2">
      <c r="A12" s="66" t="s">
        <v>3</v>
      </c>
      <c r="B12" s="67">
        <f>+'executie PNS activitate curenta'!B12+'executie PNS Ucraina'!B12</f>
        <v>0</v>
      </c>
      <c r="C12" s="67">
        <f>+'executie PNS activitate curenta'!C12+'executie PNS Ucraina'!C12</f>
        <v>0</v>
      </c>
      <c r="D12" s="13">
        <f t="shared" si="1"/>
        <v>1234.9099999999999</v>
      </c>
      <c r="E12" s="67">
        <f>+'executie PNS activitate curenta'!E12+'executie PNS Ucraina'!E12</f>
        <v>593.5</v>
      </c>
      <c r="F12" s="67">
        <f>+'executie PNS activitate curenta'!F12+'executie PNS Ucraina'!F12</f>
        <v>641.41</v>
      </c>
      <c r="G12" s="13">
        <f t="shared" si="2"/>
        <v>4437.6899999999996</v>
      </c>
      <c r="H12" s="67">
        <f>+'executie PNS activitate curenta'!H12+'executie PNS Ucraina'!H12</f>
        <v>1896.53</v>
      </c>
      <c r="I12" s="67">
        <f>+'executie PNS activitate curenta'!I12+'executie PNS Ucraina'!I12</f>
        <v>2541.16</v>
      </c>
    </row>
    <row r="13" spans="1:9" ht="16.5" customHeight="1" x14ac:dyDescent="0.2">
      <c r="A13" s="66" t="s">
        <v>4</v>
      </c>
      <c r="B13" s="67">
        <f>+'executie PNS activitate curenta'!B13+'executie PNS Ucraina'!B13</f>
        <v>0</v>
      </c>
      <c r="C13" s="67">
        <f>+'executie PNS activitate curenta'!C13+'executie PNS Ucraina'!C13</f>
        <v>0</v>
      </c>
      <c r="D13" s="13">
        <f t="shared" si="1"/>
        <v>0</v>
      </c>
      <c r="E13" s="67">
        <f>+'executie PNS activitate curenta'!E13+'executie PNS Ucraina'!E13</f>
        <v>0</v>
      </c>
      <c r="F13" s="67">
        <f>+'executie PNS activitate curenta'!F13+'executie PNS Ucraina'!F13</f>
        <v>0</v>
      </c>
      <c r="G13" s="13">
        <f t="shared" si="2"/>
        <v>0</v>
      </c>
      <c r="H13" s="67">
        <f>+'executie PNS activitate curenta'!H13+'executie PNS Ucraina'!H13</f>
        <v>0</v>
      </c>
      <c r="I13" s="67">
        <f>+'executie PNS activitate curenta'!I13+'executie PNS Ucraina'!I13</f>
        <v>0</v>
      </c>
    </row>
    <row r="14" spans="1:9" ht="25.5" x14ac:dyDescent="0.2">
      <c r="A14" s="66" t="s">
        <v>5</v>
      </c>
      <c r="B14" s="67">
        <f>+'executie PNS activitate curenta'!B14+'executie PNS Ucraina'!B14</f>
        <v>0</v>
      </c>
      <c r="C14" s="67">
        <f>+'executie PNS activitate curenta'!C14+'executie PNS Ucraina'!C14</f>
        <v>0</v>
      </c>
      <c r="D14" s="13">
        <f t="shared" si="1"/>
        <v>0</v>
      </c>
      <c r="E14" s="67">
        <f>+'executie PNS activitate curenta'!E14+'executie PNS Ucraina'!E14</f>
        <v>0</v>
      </c>
      <c r="F14" s="67">
        <f>+'executie PNS activitate curenta'!F14+'executie PNS Ucraina'!F14</f>
        <v>0</v>
      </c>
      <c r="G14" s="13">
        <f t="shared" si="2"/>
        <v>0</v>
      </c>
      <c r="H14" s="67">
        <f>+'executie PNS activitate curenta'!H14+'executie PNS Ucraina'!H14</f>
        <v>0</v>
      </c>
      <c r="I14" s="67">
        <f>+'executie PNS activitate curenta'!I14+'executie PNS Ucraina'!I14</f>
        <v>0</v>
      </c>
    </row>
    <row r="15" spans="1:9" ht="30.75" customHeight="1" x14ac:dyDescent="0.2">
      <c r="A15" s="66" t="s">
        <v>6</v>
      </c>
      <c r="B15" s="67">
        <f>+'executie PNS activitate curenta'!B15+'executie PNS Ucraina'!B15</f>
        <v>0</v>
      </c>
      <c r="C15" s="67">
        <f>+'executie PNS activitate curenta'!C15+'executie PNS Ucraina'!C15</f>
        <v>0</v>
      </c>
      <c r="D15" s="13">
        <f t="shared" si="1"/>
        <v>0</v>
      </c>
      <c r="E15" s="67">
        <f>+'executie PNS activitate curenta'!E15+'executie PNS Ucraina'!E15</f>
        <v>0</v>
      </c>
      <c r="F15" s="67">
        <f>+'executie PNS activitate curenta'!F15+'executie PNS Ucraina'!F15</f>
        <v>0</v>
      </c>
      <c r="G15" s="13">
        <f t="shared" si="2"/>
        <v>0</v>
      </c>
      <c r="H15" s="67">
        <f>+'executie PNS activitate curenta'!H15+'executie PNS Ucraina'!H15</f>
        <v>0</v>
      </c>
      <c r="I15" s="67">
        <f>+'executie PNS activitate curenta'!I15+'executie PNS Ucraina'!I15</f>
        <v>0</v>
      </c>
    </row>
    <row r="16" spans="1:9" ht="24" customHeight="1" x14ac:dyDescent="0.2">
      <c r="A16" s="66" t="s">
        <v>7</v>
      </c>
      <c r="B16" s="67">
        <f>+'executie PNS activitate curenta'!B16+'executie PNS Ucraina'!B16</f>
        <v>0</v>
      </c>
      <c r="C16" s="67">
        <f>+'executie PNS activitate curenta'!C16+'executie PNS Ucraina'!C16</f>
        <v>0</v>
      </c>
      <c r="D16" s="13">
        <f t="shared" si="1"/>
        <v>0</v>
      </c>
      <c r="E16" s="67">
        <f>+'executie PNS activitate curenta'!E16+'executie PNS Ucraina'!E16</f>
        <v>0</v>
      </c>
      <c r="F16" s="67">
        <f>+'executie PNS activitate curenta'!F16+'executie PNS Ucraina'!F16</f>
        <v>0</v>
      </c>
      <c r="G16" s="13">
        <f t="shared" si="2"/>
        <v>0</v>
      </c>
      <c r="H16" s="67">
        <f>+'executie PNS activitate curenta'!H16+'executie PNS Ucraina'!H16</f>
        <v>0</v>
      </c>
      <c r="I16" s="67">
        <f>+'executie PNS activitate curenta'!I16+'executie PNS Ucraina'!I16</f>
        <v>0</v>
      </c>
    </row>
    <row r="17" spans="1:9" x14ac:dyDescent="0.2">
      <c r="A17" s="19" t="s">
        <v>8</v>
      </c>
      <c r="B17" s="13">
        <f>+B18+B19+B23+B22</f>
        <v>9639.8700000000008</v>
      </c>
      <c r="C17" s="13">
        <f t="shared" ref="C17:I17" si="3">+C18+C19+C23+C22</f>
        <v>7725.8700000000008</v>
      </c>
      <c r="D17" s="13">
        <f t="shared" si="1"/>
        <v>1982.6</v>
      </c>
      <c r="E17" s="13">
        <f t="shared" si="3"/>
        <v>18.55</v>
      </c>
      <c r="F17" s="13">
        <f t="shared" si="3"/>
        <v>1964.05</v>
      </c>
      <c r="G17" s="13">
        <f t="shared" si="2"/>
        <v>7724.7199999999993</v>
      </c>
      <c r="H17" s="13">
        <f t="shared" si="3"/>
        <v>26.860000000000003</v>
      </c>
      <c r="I17" s="13">
        <f t="shared" si="3"/>
        <v>7697.86</v>
      </c>
    </row>
    <row r="18" spans="1:9" x14ac:dyDescent="0.2">
      <c r="A18" s="68" t="s">
        <v>9</v>
      </c>
      <c r="B18" s="67">
        <f>+'executie PNS activitate curenta'!B18+'executie PNS Ucraina'!B18</f>
        <v>8947.35</v>
      </c>
      <c r="C18" s="67">
        <f>+'executie PNS activitate curenta'!C18+'executie PNS Ucraina'!C18</f>
        <v>7168.35</v>
      </c>
      <c r="D18" s="13">
        <f t="shared" si="1"/>
        <v>1824.34</v>
      </c>
      <c r="E18" s="67">
        <f>+'executie PNS activitate curenta'!E18+'executie PNS Ucraina'!E18</f>
        <v>1.28</v>
      </c>
      <c r="F18" s="67">
        <f>+'executie PNS activitate curenta'!F18+'executie PNS Ucraina'!F18</f>
        <v>1823.06</v>
      </c>
      <c r="G18" s="13">
        <f t="shared" si="2"/>
        <v>7167.3099999999995</v>
      </c>
      <c r="H18" s="67">
        <f>+'executie PNS activitate curenta'!H18+'executie PNS Ucraina'!H18</f>
        <v>6.19</v>
      </c>
      <c r="I18" s="67">
        <f>+'executie PNS activitate curenta'!I18+'executie PNS Ucraina'!I18</f>
        <v>7161.12</v>
      </c>
    </row>
    <row r="19" spans="1:9" x14ac:dyDescent="0.2">
      <c r="A19" s="69" t="s">
        <v>10</v>
      </c>
      <c r="B19" s="67">
        <f>+'executie PNS activitate curenta'!B19+'executie PNS Ucraina'!B19</f>
        <v>667.76</v>
      </c>
      <c r="C19" s="67">
        <f>+'executie PNS activitate curenta'!C19+'executie PNS Ucraina'!C19</f>
        <v>536.76</v>
      </c>
      <c r="D19" s="13">
        <f t="shared" si="1"/>
        <v>140.99</v>
      </c>
      <c r="E19" s="67">
        <f>+E20+E21</f>
        <v>0</v>
      </c>
      <c r="F19" s="67">
        <f>+F20+F21</f>
        <v>140.99</v>
      </c>
      <c r="G19" s="13">
        <f t="shared" si="2"/>
        <v>536.74</v>
      </c>
      <c r="H19" s="67">
        <f t="shared" ref="H19:I19" si="4">+H20+H21</f>
        <v>0</v>
      </c>
      <c r="I19" s="67">
        <f t="shared" si="4"/>
        <v>536.74</v>
      </c>
    </row>
    <row r="20" spans="1:9" x14ac:dyDescent="0.2">
      <c r="A20" s="14" t="s">
        <v>126</v>
      </c>
      <c r="B20" s="12" t="s">
        <v>121</v>
      </c>
      <c r="C20" s="12" t="s">
        <v>121</v>
      </c>
      <c r="D20" s="13">
        <f t="shared" si="1"/>
        <v>4.8</v>
      </c>
      <c r="E20" s="67">
        <f>+'executie PNS activitate curenta'!E20+'executie PNS Ucraina'!E20</f>
        <v>0</v>
      </c>
      <c r="F20" s="67">
        <f>+'executie PNS activitate curenta'!F20+'executie PNS Ucraina'!F20</f>
        <v>4.8</v>
      </c>
      <c r="G20" s="13">
        <f t="shared" si="2"/>
        <v>18.12</v>
      </c>
      <c r="H20" s="67">
        <f>+'executie PNS activitate curenta'!H20+'executie PNS Ucraina'!H20</f>
        <v>0</v>
      </c>
      <c r="I20" s="67">
        <f>+'executie PNS activitate curenta'!I20+'executie PNS Ucraina'!I20</f>
        <v>18.12</v>
      </c>
    </row>
    <row r="21" spans="1:9" x14ac:dyDescent="0.2">
      <c r="A21" s="14" t="s">
        <v>127</v>
      </c>
      <c r="B21" s="12" t="s">
        <v>121</v>
      </c>
      <c r="C21" s="12" t="s">
        <v>121</v>
      </c>
      <c r="D21" s="13">
        <f t="shared" si="1"/>
        <v>136.19</v>
      </c>
      <c r="E21" s="67">
        <f>+'executie PNS activitate curenta'!E21+'executie PNS Ucraina'!E21</f>
        <v>0</v>
      </c>
      <c r="F21" s="67">
        <f>+'executie PNS activitate curenta'!F21+'executie PNS Ucraina'!F21</f>
        <v>136.19</v>
      </c>
      <c r="G21" s="13">
        <f t="shared" si="2"/>
        <v>518.62</v>
      </c>
      <c r="H21" s="67">
        <f>+'executie PNS activitate curenta'!H21+'executie PNS Ucraina'!H21</f>
        <v>0</v>
      </c>
      <c r="I21" s="67">
        <f>+'executie PNS activitate curenta'!I21+'executie PNS Ucraina'!I21</f>
        <v>518.62</v>
      </c>
    </row>
    <row r="22" spans="1:9" ht="25.5" x14ac:dyDescent="0.2">
      <c r="A22" s="70" t="s">
        <v>11</v>
      </c>
      <c r="B22" s="67">
        <f>+'executie PNS activitate curenta'!B22+'executie PNS Ucraina'!B22</f>
        <v>0</v>
      </c>
      <c r="C22" s="67">
        <f>+'executie PNS activitate curenta'!C22+'executie PNS Ucraina'!C22</f>
        <v>0</v>
      </c>
      <c r="D22" s="13">
        <f t="shared" si="1"/>
        <v>0</v>
      </c>
      <c r="E22" s="67">
        <f>+'executie PNS activitate curenta'!E22+'executie PNS Ucraina'!E22</f>
        <v>0</v>
      </c>
      <c r="F22" s="67">
        <f>+'executie PNS activitate curenta'!F22+'executie PNS Ucraina'!F22</f>
        <v>0</v>
      </c>
      <c r="G22" s="13">
        <f t="shared" si="2"/>
        <v>0</v>
      </c>
      <c r="H22" s="67">
        <f>+'executie PNS activitate curenta'!H22+'executie PNS Ucraina'!H22</f>
        <v>0</v>
      </c>
      <c r="I22" s="67">
        <f>+'executie PNS activitate curenta'!I22+'executie PNS Ucraina'!I22</f>
        <v>0</v>
      </c>
    </row>
    <row r="23" spans="1:9" ht="25.5" x14ac:dyDescent="0.2">
      <c r="A23" s="70" t="s">
        <v>120</v>
      </c>
      <c r="B23" s="67">
        <f>+'executie PNS activitate curenta'!B23+'executie PNS Ucraina'!B23</f>
        <v>24.76</v>
      </c>
      <c r="C23" s="67">
        <f>+'executie PNS activitate curenta'!C23+'executie PNS Ucraina'!C23</f>
        <v>20.76</v>
      </c>
      <c r="D23" s="13">
        <f t="shared" si="1"/>
        <v>17.27</v>
      </c>
      <c r="E23" s="71">
        <f t="shared" ref="E23:I23" si="5">+E24+E25+E26+E27+E28+E29</f>
        <v>17.27</v>
      </c>
      <c r="F23" s="71">
        <f t="shared" si="5"/>
        <v>0</v>
      </c>
      <c r="G23" s="13">
        <f t="shared" si="2"/>
        <v>20.67</v>
      </c>
      <c r="H23" s="71">
        <f t="shared" si="5"/>
        <v>20.67</v>
      </c>
      <c r="I23" s="71">
        <f t="shared" si="5"/>
        <v>0</v>
      </c>
    </row>
    <row r="24" spans="1:9" x14ac:dyDescent="0.2">
      <c r="A24" s="70" t="s">
        <v>12</v>
      </c>
      <c r="B24" s="12" t="s">
        <v>121</v>
      </c>
      <c r="C24" s="12" t="s">
        <v>121</v>
      </c>
      <c r="D24" s="13">
        <f t="shared" si="1"/>
        <v>17.27</v>
      </c>
      <c r="E24" s="67">
        <f>+'executie PNS activitate curenta'!E24+'executie PNS Ucraina'!E24</f>
        <v>17.27</v>
      </c>
      <c r="F24" s="67">
        <f>+'executie PNS activitate curenta'!F24+'executie PNS Ucraina'!F24</f>
        <v>0</v>
      </c>
      <c r="G24" s="13">
        <f t="shared" si="2"/>
        <v>20.67</v>
      </c>
      <c r="H24" s="67">
        <f>+'executie PNS activitate curenta'!H24+'executie PNS Ucraina'!H24</f>
        <v>20.67</v>
      </c>
      <c r="I24" s="67">
        <f>+'executie PNS activitate curenta'!I24+'executie PNS Ucraina'!I24</f>
        <v>0</v>
      </c>
    </row>
    <row r="25" spans="1:9" x14ac:dyDescent="0.2">
      <c r="A25" s="70" t="s">
        <v>13</v>
      </c>
      <c r="B25" s="12" t="s">
        <v>121</v>
      </c>
      <c r="C25" s="12" t="s">
        <v>121</v>
      </c>
      <c r="D25" s="13">
        <f t="shared" si="1"/>
        <v>0</v>
      </c>
      <c r="E25" s="67">
        <f>+'executie PNS activitate curenta'!E25+'executie PNS Ucraina'!E25</f>
        <v>0</v>
      </c>
      <c r="F25" s="67">
        <f>+'executie PNS activitate curenta'!F25+'executie PNS Ucraina'!F25</f>
        <v>0</v>
      </c>
      <c r="G25" s="13">
        <f t="shared" si="2"/>
        <v>0</v>
      </c>
      <c r="H25" s="67">
        <f>+'executie PNS activitate curenta'!H25+'executie PNS Ucraina'!H25</f>
        <v>0</v>
      </c>
      <c r="I25" s="67">
        <f>+'executie PNS activitate curenta'!I25+'executie PNS Ucraina'!I25</f>
        <v>0</v>
      </c>
    </row>
    <row r="26" spans="1:9" x14ac:dyDescent="0.2">
      <c r="A26" s="70" t="s">
        <v>14</v>
      </c>
      <c r="B26" s="12" t="s">
        <v>121</v>
      </c>
      <c r="C26" s="12" t="s">
        <v>121</v>
      </c>
      <c r="D26" s="13">
        <f t="shared" si="1"/>
        <v>0</v>
      </c>
      <c r="E26" s="67">
        <f>+'executie PNS activitate curenta'!E26+'executie PNS Ucraina'!E26</f>
        <v>0</v>
      </c>
      <c r="F26" s="67">
        <f>+'executie PNS activitate curenta'!F26+'executie PNS Ucraina'!F26</f>
        <v>0</v>
      </c>
      <c r="G26" s="13">
        <f t="shared" si="2"/>
        <v>0</v>
      </c>
      <c r="H26" s="67">
        <f>+'executie PNS activitate curenta'!H26+'executie PNS Ucraina'!H26</f>
        <v>0</v>
      </c>
      <c r="I26" s="67">
        <f>+'executie PNS activitate curenta'!I26+'executie PNS Ucraina'!I26</f>
        <v>0</v>
      </c>
    </row>
    <row r="27" spans="1:9" x14ac:dyDescent="0.2">
      <c r="A27" s="70" t="s">
        <v>15</v>
      </c>
      <c r="B27" s="12" t="s">
        <v>121</v>
      </c>
      <c r="C27" s="12" t="s">
        <v>121</v>
      </c>
      <c r="D27" s="13">
        <f t="shared" si="1"/>
        <v>0</v>
      </c>
      <c r="E27" s="67">
        <f>+'executie PNS activitate curenta'!E27+'executie PNS Ucraina'!E27</f>
        <v>0</v>
      </c>
      <c r="F27" s="67">
        <f>+'executie PNS activitate curenta'!F27+'executie PNS Ucraina'!F27</f>
        <v>0</v>
      </c>
      <c r="G27" s="13">
        <f t="shared" si="2"/>
        <v>0</v>
      </c>
      <c r="H27" s="67">
        <f>+'executie PNS activitate curenta'!H27+'executie PNS Ucraina'!H27</f>
        <v>0</v>
      </c>
      <c r="I27" s="67">
        <f>+'executie PNS activitate curenta'!I27+'executie PNS Ucraina'!I27</f>
        <v>0</v>
      </c>
    </row>
    <row r="28" spans="1:9" x14ac:dyDescent="0.2">
      <c r="A28" s="70" t="s">
        <v>16</v>
      </c>
      <c r="B28" s="12" t="s">
        <v>121</v>
      </c>
      <c r="C28" s="12" t="s">
        <v>121</v>
      </c>
      <c r="D28" s="13">
        <f t="shared" si="1"/>
        <v>0</v>
      </c>
      <c r="E28" s="67">
        <f>+'executie PNS activitate curenta'!E28+'executie PNS Ucraina'!E28</f>
        <v>0</v>
      </c>
      <c r="F28" s="67">
        <f>+'executie PNS activitate curenta'!F28+'executie PNS Ucraina'!F28</f>
        <v>0</v>
      </c>
      <c r="G28" s="13">
        <f t="shared" si="2"/>
        <v>0</v>
      </c>
      <c r="H28" s="67">
        <f>+'executie PNS activitate curenta'!H28+'executie PNS Ucraina'!H28</f>
        <v>0</v>
      </c>
      <c r="I28" s="67">
        <f>+'executie PNS activitate curenta'!I28+'executie PNS Ucraina'!I28</f>
        <v>0</v>
      </c>
    </row>
    <row r="29" spans="1:9" x14ac:dyDescent="0.2">
      <c r="A29" s="70" t="s">
        <v>17</v>
      </c>
      <c r="B29" s="12" t="s">
        <v>121</v>
      </c>
      <c r="C29" s="12" t="s">
        <v>121</v>
      </c>
      <c r="D29" s="13">
        <f t="shared" si="1"/>
        <v>0</v>
      </c>
      <c r="E29" s="67">
        <f>+'executie PNS activitate curenta'!E29+'executie PNS Ucraina'!E29</f>
        <v>0</v>
      </c>
      <c r="F29" s="67">
        <f>+'executie PNS activitate curenta'!F29+'executie PNS Ucraina'!F29</f>
        <v>0</v>
      </c>
      <c r="G29" s="13">
        <f t="shared" si="2"/>
        <v>0</v>
      </c>
      <c r="H29" s="67">
        <f>+'executie PNS activitate curenta'!H29+'executie PNS Ucraina'!H29</f>
        <v>0</v>
      </c>
      <c r="I29" s="67">
        <f>+'executie PNS activitate curenta'!I29+'executie PNS Ucraina'!I29</f>
        <v>0</v>
      </c>
    </row>
    <row r="30" spans="1:9" x14ac:dyDescent="0.2">
      <c r="A30" s="19" t="s">
        <v>18</v>
      </c>
      <c r="B30" s="13">
        <f>+B31+B32</f>
        <v>123</v>
      </c>
      <c r="C30" s="13">
        <f t="shared" ref="C30:I30" si="6">+C31+C32</f>
        <v>89</v>
      </c>
      <c r="D30" s="13">
        <f t="shared" si="1"/>
        <v>17.95</v>
      </c>
      <c r="E30" s="13">
        <f t="shared" si="6"/>
        <v>0</v>
      </c>
      <c r="F30" s="13">
        <f t="shared" si="6"/>
        <v>17.95</v>
      </c>
      <c r="G30" s="13">
        <f t="shared" si="2"/>
        <v>89</v>
      </c>
      <c r="H30" s="13">
        <f t="shared" si="6"/>
        <v>0</v>
      </c>
      <c r="I30" s="13">
        <f t="shared" si="6"/>
        <v>89</v>
      </c>
    </row>
    <row r="31" spans="1:9" x14ac:dyDescent="0.2">
      <c r="A31" s="14" t="s">
        <v>19</v>
      </c>
      <c r="B31" s="67">
        <f>+'executie PNS activitate curenta'!B31+'executie PNS Ucraina'!B31</f>
        <v>123</v>
      </c>
      <c r="C31" s="67">
        <f>+'executie PNS activitate curenta'!C31+'executie PNS Ucraina'!C31</f>
        <v>89</v>
      </c>
      <c r="D31" s="13">
        <f t="shared" si="1"/>
        <v>17.95</v>
      </c>
      <c r="E31" s="67">
        <f>+'executie PNS activitate curenta'!E31+'executie PNS Ucraina'!E31</f>
        <v>0</v>
      </c>
      <c r="F31" s="67">
        <f>+'executie PNS activitate curenta'!F31+'executie PNS Ucraina'!F31</f>
        <v>17.95</v>
      </c>
      <c r="G31" s="13">
        <f t="shared" si="2"/>
        <v>89</v>
      </c>
      <c r="H31" s="67">
        <f>+'executie PNS activitate curenta'!H31+'executie PNS Ucraina'!H31</f>
        <v>0</v>
      </c>
      <c r="I31" s="67">
        <f>+'executie PNS activitate curenta'!I31+'executie PNS Ucraina'!I31</f>
        <v>89</v>
      </c>
    </row>
    <row r="32" spans="1:9" x14ac:dyDescent="0.2">
      <c r="A32" s="14" t="s">
        <v>20</v>
      </c>
      <c r="B32" s="67">
        <f>+'executie PNS activitate curenta'!B32+'executie PNS Ucraina'!B32</f>
        <v>0</v>
      </c>
      <c r="C32" s="67">
        <f>+'executie PNS activitate curenta'!C32+'executie PNS Ucraina'!C32</f>
        <v>0</v>
      </c>
      <c r="D32" s="13">
        <f t="shared" si="1"/>
        <v>0</v>
      </c>
      <c r="E32" s="67">
        <f>+'executie PNS activitate curenta'!E32+'executie PNS Ucraina'!E32</f>
        <v>0</v>
      </c>
      <c r="F32" s="67">
        <f>+'executie PNS activitate curenta'!F32+'executie PNS Ucraina'!F32</f>
        <v>0</v>
      </c>
      <c r="G32" s="13">
        <f t="shared" si="2"/>
        <v>0</v>
      </c>
      <c r="H32" s="67">
        <f>+'executie PNS activitate curenta'!H32+'executie PNS Ucraina'!H32</f>
        <v>0</v>
      </c>
      <c r="I32" s="67">
        <f>+'executie PNS activitate curenta'!I32+'executie PNS Ucraina'!I32</f>
        <v>0</v>
      </c>
    </row>
    <row r="33" spans="1:9" x14ac:dyDescent="0.2">
      <c r="A33" s="19" t="s">
        <v>21</v>
      </c>
      <c r="B33" s="13">
        <f t="shared" ref="B33:I33" si="7">+B37+B34</f>
        <v>841.52</v>
      </c>
      <c r="C33" s="13">
        <f t="shared" si="7"/>
        <v>559.52</v>
      </c>
      <c r="D33" s="13">
        <f t="shared" si="1"/>
        <v>283.77</v>
      </c>
      <c r="E33" s="13">
        <f t="shared" si="7"/>
        <v>0</v>
      </c>
      <c r="F33" s="13">
        <f t="shared" si="7"/>
        <v>283.77</v>
      </c>
      <c r="G33" s="13">
        <f t="shared" si="2"/>
        <v>559.51</v>
      </c>
      <c r="H33" s="13">
        <f t="shared" si="7"/>
        <v>0</v>
      </c>
      <c r="I33" s="13">
        <f t="shared" si="7"/>
        <v>559.51</v>
      </c>
    </row>
    <row r="34" spans="1:9" x14ac:dyDescent="0.2">
      <c r="A34" s="72" t="s">
        <v>128</v>
      </c>
      <c r="B34" s="67">
        <f>+'executie PNS activitate curenta'!B34+'executie PNS Ucraina'!B34</f>
        <v>0</v>
      </c>
      <c r="C34" s="67">
        <f>+'executie PNS activitate curenta'!C34+'executie PNS Ucraina'!C34</f>
        <v>0</v>
      </c>
      <c r="D34" s="13">
        <f t="shared" si="1"/>
        <v>0</v>
      </c>
      <c r="E34" s="71">
        <f t="shared" ref="E34:I34" si="8">+E35+E36</f>
        <v>0</v>
      </c>
      <c r="F34" s="71">
        <f t="shared" si="8"/>
        <v>0</v>
      </c>
      <c r="G34" s="13">
        <f t="shared" si="2"/>
        <v>0</v>
      </c>
      <c r="H34" s="71">
        <f t="shared" si="8"/>
        <v>0</v>
      </c>
      <c r="I34" s="71">
        <f t="shared" si="8"/>
        <v>0</v>
      </c>
    </row>
    <row r="35" spans="1:9" x14ac:dyDescent="0.2">
      <c r="A35" s="14" t="s">
        <v>132</v>
      </c>
      <c r="B35" s="12" t="s">
        <v>121</v>
      </c>
      <c r="C35" s="12" t="s">
        <v>121</v>
      </c>
      <c r="D35" s="13">
        <f t="shared" si="1"/>
        <v>0</v>
      </c>
      <c r="E35" s="67">
        <f>+'executie PNS activitate curenta'!E35+'executie PNS Ucraina'!E35</f>
        <v>0</v>
      </c>
      <c r="F35" s="67">
        <f>+'executie PNS activitate curenta'!F35+'executie PNS Ucraina'!F35</f>
        <v>0</v>
      </c>
      <c r="G35" s="13">
        <f t="shared" si="2"/>
        <v>0</v>
      </c>
      <c r="H35" s="67">
        <f>+'executie PNS activitate curenta'!H35+'executie PNS Ucraina'!H35</f>
        <v>0</v>
      </c>
      <c r="I35" s="67">
        <f>+'executie PNS activitate curenta'!I35+'executie PNS Ucraina'!I35</f>
        <v>0</v>
      </c>
    </row>
    <row r="36" spans="1:9" x14ac:dyDescent="0.2">
      <c r="A36" s="73" t="s">
        <v>131</v>
      </c>
      <c r="B36" s="12" t="s">
        <v>121</v>
      </c>
      <c r="C36" s="12" t="s">
        <v>121</v>
      </c>
      <c r="D36" s="13">
        <f t="shared" si="1"/>
        <v>0</v>
      </c>
      <c r="E36" s="67">
        <f>+'executie PNS activitate curenta'!E36+'executie PNS Ucraina'!E36</f>
        <v>0</v>
      </c>
      <c r="F36" s="67">
        <f>+'executie PNS activitate curenta'!F36+'executie PNS Ucraina'!F36</f>
        <v>0</v>
      </c>
      <c r="G36" s="13">
        <f t="shared" si="2"/>
        <v>0</v>
      </c>
      <c r="H36" s="67">
        <f>+'executie PNS activitate curenta'!H36+'executie PNS Ucraina'!H36</f>
        <v>0</v>
      </c>
      <c r="I36" s="67">
        <f>+'executie PNS activitate curenta'!I36+'executie PNS Ucraina'!I36</f>
        <v>0</v>
      </c>
    </row>
    <row r="37" spans="1:9" x14ac:dyDescent="0.2">
      <c r="A37" s="72" t="s">
        <v>129</v>
      </c>
      <c r="B37" s="67">
        <f>+'executie PNS activitate curenta'!B37+'executie PNS Ucraina'!B37</f>
        <v>841.52</v>
      </c>
      <c r="C37" s="67">
        <f>+'executie PNS activitate curenta'!C37+'executie PNS Ucraina'!C37</f>
        <v>559.52</v>
      </c>
      <c r="D37" s="13">
        <f t="shared" si="1"/>
        <v>283.77</v>
      </c>
      <c r="E37" s="71">
        <f>+E38+E39+E40+E41+E42+E43+E44+E45+E46+E47+E48+E49+E50+E51+E52+E53+E54+E55+E56+E57+E58+E59+E60+E61+E62+E63+E64+E65+E66+E67+E68+E69</f>
        <v>0</v>
      </c>
      <c r="F37" s="71">
        <f>+F38+F39+F40+F41+F42+F43+F44+F45+F46+F47+F48+F49+F50+F51+F52+F53+F54+F55+F56+F57+F58+F59+F60+F61+F62+F63+F64+F65+F66+F67+F68+F69</f>
        <v>283.77</v>
      </c>
      <c r="G37" s="13">
        <f t="shared" si="2"/>
        <v>559.51</v>
      </c>
      <c r="H37" s="71">
        <f>+H38+H39+H40+H41+H42+H43+H44+H45+H46+H47+H48+H49+H50+H51+H52+H53+H54+H55+H56+H57+H58+H59+H60+H61+H62+H63+H64+H65+H66+H67+H68+H69</f>
        <v>0</v>
      </c>
      <c r="I37" s="71">
        <f>+I38+I39+I40+I41+I42+I43+I44+I45+I46+I47+I48+I49+I50+I51+I52+I53+I54+I55+I56+I57+I58+I59+I60+I61+I62+I63+I64+I65+I66+I67+I68+I69</f>
        <v>559.51</v>
      </c>
    </row>
    <row r="38" spans="1:9" x14ac:dyDescent="0.2">
      <c r="A38" s="14" t="s">
        <v>22</v>
      </c>
      <c r="B38" s="12" t="s">
        <v>121</v>
      </c>
      <c r="C38" s="12" t="s">
        <v>121</v>
      </c>
      <c r="D38" s="13">
        <f t="shared" si="1"/>
        <v>0</v>
      </c>
      <c r="E38" s="67">
        <f>+'executie PNS activitate curenta'!E38+'executie PNS Ucraina'!E38</f>
        <v>0</v>
      </c>
      <c r="F38" s="67">
        <f>+'executie PNS activitate curenta'!F38+'executie PNS Ucraina'!F38</f>
        <v>0</v>
      </c>
      <c r="G38" s="13">
        <f t="shared" si="2"/>
        <v>0</v>
      </c>
      <c r="H38" s="67">
        <f>+'executie PNS activitate curenta'!H38+'executie PNS Ucraina'!H38</f>
        <v>0</v>
      </c>
      <c r="I38" s="67">
        <f>+'executie PNS activitate curenta'!I38+'executie PNS Ucraina'!I38</f>
        <v>0</v>
      </c>
    </row>
    <row r="39" spans="1:9" x14ac:dyDescent="0.2">
      <c r="A39" s="14" t="s">
        <v>23</v>
      </c>
      <c r="B39" s="12" t="s">
        <v>121</v>
      </c>
      <c r="C39" s="12" t="s">
        <v>121</v>
      </c>
      <c r="D39" s="13">
        <f t="shared" si="1"/>
        <v>0</v>
      </c>
      <c r="E39" s="67">
        <f>+'executie PNS activitate curenta'!E39+'executie PNS Ucraina'!E39</f>
        <v>0</v>
      </c>
      <c r="F39" s="67">
        <f>+'executie PNS activitate curenta'!F39+'executie PNS Ucraina'!F39</f>
        <v>0</v>
      </c>
      <c r="G39" s="13">
        <f t="shared" si="2"/>
        <v>0</v>
      </c>
      <c r="H39" s="67">
        <f>+'executie PNS activitate curenta'!H39+'executie PNS Ucraina'!H39</f>
        <v>0</v>
      </c>
      <c r="I39" s="67">
        <f>+'executie PNS activitate curenta'!I39+'executie PNS Ucraina'!I39</f>
        <v>0</v>
      </c>
    </row>
    <row r="40" spans="1:9" x14ac:dyDescent="0.2">
      <c r="A40" s="14" t="s">
        <v>24</v>
      </c>
      <c r="B40" s="12" t="s">
        <v>121</v>
      </c>
      <c r="C40" s="12" t="s">
        <v>121</v>
      </c>
      <c r="D40" s="13">
        <f t="shared" si="1"/>
        <v>2.83</v>
      </c>
      <c r="E40" s="67">
        <f>+'executie PNS activitate curenta'!E40+'executie PNS Ucraina'!E40</f>
        <v>0</v>
      </c>
      <c r="F40" s="67">
        <f>+'executie PNS activitate curenta'!F40+'executie PNS Ucraina'!F40</f>
        <v>2.83</v>
      </c>
      <c r="G40" s="13">
        <f t="shared" si="2"/>
        <v>9.5500000000000007</v>
      </c>
      <c r="H40" s="67">
        <f>+'executie PNS activitate curenta'!H40+'executie PNS Ucraina'!H40</f>
        <v>0</v>
      </c>
      <c r="I40" s="67">
        <f>+'executie PNS activitate curenta'!I40+'executie PNS Ucraina'!I40</f>
        <v>9.5500000000000007</v>
      </c>
    </row>
    <row r="41" spans="1:9" x14ac:dyDescent="0.2">
      <c r="A41" s="14" t="s">
        <v>130</v>
      </c>
      <c r="B41" s="12" t="s">
        <v>121</v>
      </c>
      <c r="C41" s="12" t="s">
        <v>121</v>
      </c>
      <c r="D41" s="13">
        <f t="shared" si="1"/>
        <v>0</v>
      </c>
      <c r="E41" s="67">
        <f>+'executie PNS activitate curenta'!E41+'executie PNS Ucraina'!E41</f>
        <v>0</v>
      </c>
      <c r="F41" s="67">
        <f>+'executie PNS activitate curenta'!F41+'executie PNS Ucraina'!F41</f>
        <v>0</v>
      </c>
      <c r="G41" s="13">
        <f t="shared" si="2"/>
        <v>0</v>
      </c>
      <c r="H41" s="67">
        <f>+'executie PNS activitate curenta'!H41+'executie PNS Ucraina'!H41</f>
        <v>0</v>
      </c>
      <c r="I41" s="67">
        <f>+'executie PNS activitate curenta'!I41+'executie PNS Ucraina'!I41</f>
        <v>0</v>
      </c>
    </row>
    <row r="42" spans="1:9" x14ac:dyDescent="0.2">
      <c r="A42" s="14" t="s">
        <v>25</v>
      </c>
      <c r="B42" s="12" t="s">
        <v>121</v>
      </c>
      <c r="C42" s="12" t="s">
        <v>121</v>
      </c>
      <c r="D42" s="13">
        <f t="shared" si="1"/>
        <v>0</v>
      </c>
      <c r="E42" s="67">
        <f>+'executie PNS activitate curenta'!E42+'executie PNS Ucraina'!E42</f>
        <v>0</v>
      </c>
      <c r="F42" s="67">
        <f>+'executie PNS activitate curenta'!F42+'executie PNS Ucraina'!F42</f>
        <v>0</v>
      </c>
      <c r="G42" s="13">
        <f t="shared" si="2"/>
        <v>0</v>
      </c>
      <c r="H42" s="67">
        <f>+'executie PNS activitate curenta'!H42+'executie PNS Ucraina'!H42</f>
        <v>0</v>
      </c>
      <c r="I42" s="67">
        <f>+'executie PNS activitate curenta'!I42+'executie PNS Ucraina'!I42</f>
        <v>0</v>
      </c>
    </row>
    <row r="43" spans="1:9" x14ac:dyDescent="0.2">
      <c r="A43" s="14" t="s">
        <v>26</v>
      </c>
      <c r="B43" s="12" t="s">
        <v>121</v>
      </c>
      <c r="C43" s="12" t="s">
        <v>121</v>
      </c>
      <c r="D43" s="13">
        <f t="shared" si="1"/>
        <v>0</v>
      </c>
      <c r="E43" s="67">
        <f>+'executie PNS activitate curenta'!E43+'executie PNS Ucraina'!E43</f>
        <v>0</v>
      </c>
      <c r="F43" s="67">
        <f>+'executie PNS activitate curenta'!F43+'executie PNS Ucraina'!F43</f>
        <v>0</v>
      </c>
      <c r="G43" s="13">
        <f t="shared" si="2"/>
        <v>0</v>
      </c>
      <c r="H43" s="67">
        <f>+'executie PNS activitate curenta'!H43+'executie PNS Ucraina'!H43</f>
        <v>0</v>
      </c>
      <c r="I43" s="67">
        <f>+'executie PNS activitate curenta'!I43+'executie PNS Ucraina'!I43</f>
        <v>0</v>
      </c>
    </row>
    <row r="44" spans="1:9" x14ac:dyDescent="0.2">
      <c r="A44" s="14" t="s">
        <v>27</v>
      </c>
      <c r="B44" s="12" t="s">
        <v>121</v>
      </c>
      <c r="C44" s="12" t="s">
        <v>121</v>
      </c>
      <c r="D44" s="13">
        <f t="shared" si="1"/>
        <v>0</v>
      </c>
      <c r="E44" s="67">
        <f>+'executie PNS activitate curenta'!E44+'executie PNS Ucraina'!E44</f>
        <v>0</v>
      </c>
      <c r="F44" s="67">
        <f>+'executie PNS activitate curenta'!F44+'executie PNS Ucraina'!F44</f>
        <v>0</v>
      </c>
      <c r="G44" s="13">
        <f t="shared" si="2"/>
        <v>0</v>
      </c>
      <c r="H44" s="67">
        <f>+'executie PNS activitate curenta'!H44+'executie PNS Ucraina'!H44</f>
        <v>0</v>
      </c>
      <c r="I44" s="67">
        <f>+'executie PNS activitate curenta'!I44+'executie PNS Ucraina'!I44</f>
        <v>0</v>
      </c>
    </row>
    <row r="45" spans="1:9" x14ac:dyDescent="0.2">
      <c r="A45" s="14" t="s">
        <v>28</v>
      </c>
      <c r="B45" s="12" t="s">
        <v>121</v>
      </c>
      <c r="C45" s="12" t="s">
        <v>121</v>
      </c>
      <c r="D45" s="13">
        <f t="shared" si="1"/>
        <v>0</v>
      </c>
      <c r="E45" s="67">
        <f>+'executie PNS activitate curenta'!E45+'executie PNS Ucraina'!E45</f>
        <v>0</v>
      </c>
      <c r="F45" s="67">
        <f>+'executie PNS activitate curenta'!F45+'executie PNS Ucraina'!F45</f>
        <v>0</v>
      </c>
      <c r="G45" s="13">
        <f t="shared" si="2"/>
        <v>0</v>
      </c>
      <c r="H45" s="67">
        <f>+'executie PNS activitate curenta'!H45+'executie PNS Ucraina'!H45</f>
        <v>0</v>
      </c>
      <c r="I45" s="67">
        <f>+'executie PNS activitate curenta'!I45+'executie PNS Ucraina'!I45</f>
        <v>0</v>
      </c>
    </row>
    <row r="46" spans="1:9" x14ac:dyDescent="0.2">
      <c r="A46" s="14" t="s">
        <v>29</v>
      </c>
      <c r="B46" s="12" t="s">
        <v>121</v>
      </c>
      <c r="C46" s="12" t="s">
        <v>121</v>
      </c>
      <c r="D46" s="13">
        <f t="shared" si="1"/>
        <v>0</v>
      </c>
      <c r="E46" s="67">
        <f>+'executie PNS activitate curenta'!E46+'executie PNS Ucraina'!E46</f>
        <v>0</v>
      </c>
      <c r="F46" s="67">
        <f>+'executie PNS activitate curenta'!F46+'executie PNS Ucraina'!F46</f>
        <v>0</v>
      </c>
      <c r="G46" s="13">
        <f t="shared" si="2"/>
        <v>0</v>
      </c>
      <c r="H46" s="67">
        <f>+'executie PNS activitate curenta'!H46+'executie PNS Ucraina'!H46</f>
        <v>0</v>
      </c>
      <c r="I46" s="67">
        <f>+'executie PNS activitate curenta'!I46+'executie PNS Ucraina'!I46</f>
        <v>0</v>
      </c>
    </row>
    <row r="47" spans="1:9" x14ac:dyDescent="0.2">
      <c r="A47" s="14" t="s">
        <v>30</v>
      </c>
      <c r="B47" s="12" t="s">
        <v>121</v>
      </c>
      <c r="C47" s="12" t="s">
        <v>121</v>
      </c>
      <c r="D47" s="13">
        <f t="shared" si="1"/>
        <v>0</v>
      </c>
      <c r="E47" s="67">
        <f>+'executie PNS activitate curenta'!E47+'executie PNS Ucraina'!E47</f>
        <v>0</v>
      </c>
      <c r="F47" s="67">
        <f>+'executie PNS activitate curenta'!F47+'executie PNS Ucraina'!F47</f>
        <v>0</v>
      </c>
      <c r="G47" s="13">
        <f t="shared" si="2"/>
        <v>0</v>
      </c>
      <c r="H47" s="67">
        <f>+'executie PNS activitate curenta'!H47+'executie PNS Ucraina'!H47</f>
        <v>0</v>
      </c>
      <c r="I47" s="67">
        <f>+'executie PNS activitate curenta'!I47+'executie PNS Ucraina'!I47</f>
        <v>0</v>
      </c>
    </row>
    <row r="48" spans="1:9" x14ac:dyDescent="0.2">
      <c r="A48" s="14" t="s">
        <v>31</v>
      </c>
      <c r="B48" s="12" t="s">
        <v>121</v>
      </c>
      <c r="C48" s="12" t="s">
        <v>121</v>
      </c>
      <c r="D48" s="13">
        <f t="shared" si="1"/>
        <v>0</v>
      </c>
      <c r="E48" s="67">
        <f>+'executie PNS activitate curenta'!E48+'executie PNS Ucraina'!E48</f>
        <v>0</v>
      </c>
      <c r="F48" s="67">
        <f>+'executie PNS activitate curenta'!F48+'executie PNS Ucraina'!F48</f>
        <v>0</v>
      </c>
      <c r="G48" s="13">
        <f t="shared" si="2"/>
        <v>0</v>
      </c>
      <c r="H48" s="67">
        <f>+'executie PNS activitate curenta'!H48+'executie PNS Ucraina'!H48</f>
        <v>0</v>
      </c>
      <c r="I48" s="67">
        <f>+'executie PNS activitate curenta'!I48+'executie PNS Ucraina'!I48</f>
        <v>0</v>
      </c>
    </row>
    <row r="49" spans="1:9" x14ac:dyDescent="0.2">
      <c r="A49" s="14" t="s">
        <v>32</v>
      </c>
      <c r="B49" s="12" t="s">
        <v>121</v>
      </c>
      <c r="C49" s="12" t="s">
        <v>121</v>
      </c>
      <c r="D49" s="13">
        <f t="shared" si="1"/>
        <v>0</v>
      </c>
      <c r="E49" s="67">
        <f>+'executie PNS activitate curenta'!E49+'executie PNS Ucraina'!E49</f>
        <v>0</v>
      </c>
      <c r="F49" s="67">
        <f>+'executie PNS activitate curenta'!F49+'executie PNS Ucraina'!F49</f>
        <v>0</v>
      </c>
      <c r="G49" s="13">
        <f t="shared" si="2"/>
        <v>0</v>
      </c>
      <c r="H49" s="67">
        <f>+'executie PNS activitate curenta'!H49+'executie PNS Ucraina'!H49</f>
        <v>0</v>
      </c>
      <c r="I49" s="67">
        <f>+'executie PNS activitate curenta'!I49+'executie PNS Ucraina'!I49</f>
        <v>0</v>
      </c>
    </row>
    <row r="50" spans="1:9" x14ac:dyDescent="0.2">
      <c r="A50" s="14" t="s">
        <v>33</v>
      </c>
      <c r="B50" s="12" t="s">
        <v>121</v>
      </c>
      <c r="C50" s="12" t="s">
        <v>121</v>
      </c>
      <c r="D50" s="13">
        <f t="shared" si="1"/>
        <v>117.86</v>
      </c>
      <c r="E50" s="67">
        <f>+'executie PNS activitate curenta'!E50+'executie PNS Ucraina'!E50</f>
        <v>0</v>
      </c>
      <c r="F50" s="67">
        <f>+'executie PNS activitate curenta'!F50+'executie PNS Ucraina'!F50</f>
        <v>117.86</v>
      </c>
      <c r="G50" s="13">
        <f t="shared" si="2"/>
        <v>365.35</v>
      </c>
      <c r="H50" s="67">
        <f>+'executie PNS activitate curenta'!H50+'executie PNS Ucraina'!H50</f>
        <v>0</v>
      </c>
      <c r="I50" s="67">
        <f>+'executie PNS activitate curenta'!I50+'executie PNS Ucraina'!I50</f>
        <v>365.35</v>
      </c>
    </row>
    <row r="51" spans="1:9" x14ac:dyDescent="0.2">
      <c r="A51" s="68" t="s">
        <v>131</v>
      </c>
      <c r="B51" s="12" t="s">
        <v>121</v>
      </c>
      <c r="C51" s="12" t="s">
        <v>121</v>
      </c>
      <c r="D51" s="13">
        <f t="shared" si="1"/>
        <v>0</v>
      </c>
      <c r="E51" s="67">
        <f>+'executie PNS activitate curenta'!E51+'executie PNS Ucraina'!E51</f>
        <v>0</v>
      </c>
      <c r="F51" s="67">
        <f>+'executie PNS activitate curenta'!F51+'executie PNS Ucraina'!F51</f>
        <v>0</v>
      </c>
      <c r="G51" s="13">
        <f t="shared" si="2"/>
        <v>0</v>
      </c>
      <c r="H51" s="67">
        <f>+'executie PNS activitate curenta'!H51+'executie PNS Ucraina'!H51</f>
        <v>0</v>
      </c>
      <c r="I51" s="67">
        <f>+'executie PNS activitate curenta'!I51+'executie PNS Ucraina'!I51</f>
        <v>0</v>
      </c>
    </row>
    <row r="52" spans="1:9" x14ac:dyDescent="0.2">
      <c r="A52" s="14" t="s">
        <v>34</v>
      </c>
      <c r="B52" s="12" t="s">
        <v>121</v>
      </c>
      <c r="C52" s="12" t="s">
        <v>121</v>
      </c>
      <c r="D52" s="13">
        <f t="shared" si="1"/>
        <v>0</v>
      </c>
      <c r="E52" s="67">
        <f>+'executie PNS activitate curenta'!E52+'executie PNS Ucraina'!E52</f>
        <v>0</v>
      </c>
      <c r="F52" s="67">
        <f>+'executie PNS activitate curenta'!F52+'executie PNS Ucraina'!F52</f>
        <v>0</v>
      </c>
      <c r="G52" s="13">
        <f t="shared" si="2"/>
        <v>0</v>
      </c>
      <c r="H52" s="67">
        <f>+'executie PNS activitate curenta'!H52+'executie PNS Ucraina'!H52</f>
        <v>0</v>
      </c>
      <c r="I52" s="67">
        <f>+'executie PNS activitate curenta'!I52+'executie PNS Ucraina'!I52</f>
        <v>0</v>
      </c>
    </row>
    <row r="53" spans="1:9" x14ac:dyDescent="0.2">
      <c r="A53" s="14" t="s">
        <v>35</v>
      </c>
      <c r="B53" s="12" t="s">
        <v>121</v>
      </c>
      <c r="C53" s="12" t="s">
        <v>121</v>
      </c>
      <c r="D53" s="13">
        <f t="shared" si="1"/>
        <v>0</v>
      </c>
      <c r="E53" s="67">
        <f>+'executie PNS activitate curenta'!E53+'executie PNS Ucraina'!E53</f>
        <v>0</v>
      </c>
      <c r="F53" s="67">
        <f>+'executie PNS activitate curenta'!F53+'executie PNS Ucraina'!F53</f>
        <v>0</v>
      </c>
      <c r="G53" s="13">
        <f t="shared" si="2"/>
        <v>0</v>
      </c>
      <c r="H53" s="67">
        <f>+'executie PNS activitate curenta'!H53+'executie PNS Ucraina'!H53</f>
        <v>0</v>
      </c>
      <c r="I53" s="67">
        <f>+'executie PNS activitate curenta'!I53+'executie PNS Ucraina'!I53</f>
        <v>0</v>
      </c>
    </row>
    <row r="54" spans="1:9" x14ac:dyDescent="0.2">
      <c r="A54" s="14" t="s">
        <v>36</v>
      </c>
      <c r="B54" s="12" t="s">
        <v>121</v>
      </c>
      <c r="C54" s="12" t="s">
        <v>121</v>
      </c>
      <c r="D54" s="13">
        <f t="shared" si="1"/>
        <v>0</v>
      </c>
      <c r="E54" s="67">
        <f>+'executie PNS activitate curenta'!E54+'executie PNS Ucraina'!E54</f>
        <v>0</v>
      </c>
      <c r="F54" s="67">
        <f>+'executie PNS activitate curenta'!F54+'executie PNS Ucraina'!F54</f>
        <v>0</v>
      </c>
      <c r="G54" s="13">
        <f t="shared" si="2"/>
        <v>0</v>
      </c>
      <c r="H54" s="67">
        <f>+'executie PNS activitate curenta'!H54+'executie PNS Ucraina'!H54</f>
        <v>0</v>
      </c>
      <c r="I54" s="67">
        <f>+'executie PNS activitate curenta'!I54+'executie PNS Ucraina'!I54</f>
        <v>0</v>
      </c>
    </row>
    <row r="55" spans="1:9" x14ac:dyDescent="0.2">
      <c r="A55" s="14" t="s">
        <v>149</v>
      </c>
      <c r="B55" s="12" t="s">
        <v>121</v>
      </c>
      <c r="C55" s="12" t="s">
        <v>121</v>
      </c>
      <c r="D55" s="13">
        <f t="shared" si="1"/>
        <v>0</v>
      </c>
      <c r="E55" s="67">
        <f>+'executie PNS activitate curenta'!E55+'executie PNS Ucraina'!E55</f>
        <v>0</v>
      </c>
      <c r="F55" s="67">
        <f>+'executie PNS activitate curenta'!F55+'executie PNS Ucraina'!F55</f>
        <v>0</v>
      </c>
      <c r="G55" s="13">
        <f t="shared" si="2"/>
        <v>0</v>
      </c>
      <c r="H55" s="67">
        <f>+'executie PNS activitate curenta'!H55+'executie PNS Ucraina'!H55</f>
        <v>0</v>
      </c>
      <c r="I55" s="67">
        <f>+'executie PNS activitate curenta'!I55+'executie PNS Ucraina'!I55</f>
        <v>0</v>
      </c>
    </row>
    <row r="56" spans="1:9" x14ac:dyDescent="0.2">
      <c r="A56" s="14" t="s">
        <v>37</v>
      </c>
      <c r="B56" s="12" t="s">
        <v>121</v>
      </c>
      <c r="C56" s="12" t="s">
        <v>121</v>
      </c>
      <c r="D56" s="13">
        <f t="shared" si="1"/>
        <v>0</v>
      </c>
      <c r="E56" s="67">
        <f>+'executie PNS activitate curenta'!E56+'executie PNS Ucraina'!E56</f>
        <v>0</v>
      </c>
      <c r="F56" s="67">
        <f>+'executie PNS activitate curenta'!F56+'executie PNS Ucraina'!F56</f>
        <v>0</v>
      </c>
      <c r="G56" s="13">
        <f t="shared" si="2"/>
        <v>0</v>
      </c>
      <c r="H56" s="67">
        <f>+'executie PNS activitate curenta'!H56+'executie PNS Ucraina'!H56</f>
        <v>0</v>
      </c>
      <c r="I56" s="67">
        <f>+'executie PNS activitate curenta'!I56+'executie PNS Ucraina'!I56</f>
        <v>0</v>
      </c>
    </row>
    <row r="57" spans="1:9" x14ac:dyDescent="0.2">
      <c r="A57" s="14" t="s">
        <v>150</v>
      </c>
      <c r="B57" s="12" t="s">
        <v>121</v>
      </c>
      <c r="C57" s="12" t="s">
        <v>121</v>
      </c>
      <c r="D57" s="13">
        <f t="shared" si="1"/>
        <v>21.53</v>
      </c>
      <c r="E57" s="67">
        <f>+'executie PNS activitate curenta'!E57+'executie PNS Ucraina'!E57</f>
        <v>0</v>
      </c>
      <c r="F57" s="67">
        <f>+'executie PNS activitate curenta'!F57+'executie PNS Ucraina'!F57</f>
        <v>21.53</v>
      </c>
      <c r="G57" s="13">
        <f t="shared" si="2"/>
        <v>43.06</v>
      </c>
      <c r="H57" s="67">
        <f>+'executie PNS activitate curenta'!H57+'executie PNS Ucraina'!H57</f>
        <v>0</v>
      </c>
      <c r="I57" s="67">
        <f>+'executie PNS activitate curenta'!I57+'executie PNS Ucraina'!I57</f>
        <v>43.06</v>
      </c>
    </row>
    <row r="58" spans="1:9" x14ac:dyDescent="0.2">
      <c r="A58" s="14" t="s">
        <v>38</v>
      </c>
      <c r="B58" s="12" t="s">
        <v>121</v>
      </c>
      <c r="C58" s="12" t="s">
        <v>121</v>
      </c>
      <c r="D58" s="13">
        <f t="shared" si="1"/>
        <v>0</v>
      </c>
      <c r="E58" s="67">
        <f>+'executie PNS activitate curenta'!E58+'executie PNS Ucraina'!E58</f>
        <v>0</v>
      </c>
      <c r="F58" s="67">
        <f>+'executie PNS activitate curenta'!F58+'executie PNS Ucraina'!F58</f>
        <v>0</v>
      </c>
      <c r="G58" s="13">
        <f t="shared" si="2"/>
        <v>0</v>
      </c>
      <c r="H58" s="67">
        <f>+'executie PNS activitate curenta'!H58+'executie PNS Ucraina'!H58</f>
        <v>0</v>
      </c>
      <c r="I58" s="67">
        <f>+'executie PNS activitate curenta'!I58+'executie PNS Ucraina'!I58</f>
        <v>0</v>
      </c>
    </row>
    <row r="59" spans="1:9" x14ac:dyDescent="0.2">
      <c r="A59" s="14" t="s">
        <v>39</v>
      </c>
      <c r="B59" s="12" t="s">
        <v>121</v>
      </c>
      <c r="C59" s="12" t="s">
        <v>121</v>
      </c>
      <c r="D59" s="13">
        <f t="shared" si="1"/>
        <v>0</v>
      </c>
      <c r="E59" s="67">
        <f>+'executie PNS activitate curenta'!E59+'executie PNS Ucraina'!E59</f>
        <v>0</v>
      </c>
      <c r="F59" s="67">
        <f>+'executie PNS activitate curenta'!F59+'executie PNS Ucraina'!F59</f>
        <v>0</v>
      </c>
      <c r="G59" s="13">
        <f t="shared" si="2"/>
        <v>0</v>
      </c>
      <c r="H59" s="67">
        <f>+'executie PNS activitate curenta'!H59+'executie PNS Ucraina'!H59</f>
        <v>0</v>
      </c>
      <c r="I59" s="67">
        <f>+'executie PNS activitate curenta'!I59+'executie PNS Ucraina'!I59</f>
        <v>0</v>
      </c>
    </row>
    <row r="60" spans="1:9" x14ac:dyDescent="0.2">
      <c r="A60" s="14" t="s">
        <v>40</v>
      </c>
      <c r="B60" s="12" t="s">
        <v>121</v>
      </c>
      <c r="C60" s="12" t="s">
        <v>121</v>
      </c>
      <c r="D60" s="13">
        <f t="shared" si="1"/>
        <v>0</v>
      </c>
      <c r="E60" s="67">
        <f>+'executie PNS activitate curenta'!E60+'executie PNS Ucraina'!E60</f>
        <v>0</v>
      </c>
      <c r="F60" s="67">
        <f>+'executie PNS activitate curenta'!F60+'executie PNS Ucraina'!F60</f>
        <v>0</v>
      </c>
      <c r="G60" s="13">
        <f t="shared" si="2"/>
        <v>0</v>
      </c>
      <c r="H60" s="67">
        <f>+'executie PNS activitate curenta'!H60+'executie PNS Ucraina'!H60</f>
        <v>0</v>
      </c>
      <c r="I60" s="67">
        <f>+'executie PNS activitate curenta'!I60+'executie PNS Ucraina'!I60</f>
        <v>0</v>
      </c>
    </row>
    <row r="61" spans="1:9" x14ac:dyDescent="0.2">
      <c r="A61" s="14" t="s">
        <v>41</v>
      </c>
      <c r="B61" s="12" t="s">
        <v>121</v>
      </c>
      <c r="C61" s="12" t="s">
        <v>121</v>
      </c>
      <c r="D61" s="13">
        <f t="shared" si="1"/>
        <v>9.18</v>
      </c>
      <c r="E61" s="67">
        <f>+'executie PNS activitate curenta'!E61+'executie PNS Ucraina'!E61</f>
        <v>0</v>
      </c>
      <c r="F61" s="67">
        <f>+'executie PNS activitate curenta'!F61+'executie PNS Ucraina'!F61</f>
        <v>9.18</v>
      </c>
      <c r="G61" s="13">
        <f t="shared" si="2"/>
        <v>9.18</v>
      </c>
      <c r="H61" s="67">
        <f>+'executie PNS activitate curenta'!H61+'executie PNS Ucraina'!H61</f>
        <v>0</v>
      </c>
      <c r="I61" s="67">
        <f>+'executie PNS activitate curenta'!I61+'executie PNS Ucraina'!I61</f>
        <v>9.18</v>
      </c>
    </row>
    <row r="62" spans="1:9" x14ac:dyDescent="0.2">
      <c r="A62" s="14" t="s">
        <v>42</v>
      </c>
      <c r="B62" s="12" t="s">
        <v>121</v>
      </c>
      <c r="C62" s="12" t="s">
        <v>121</v>
      </c>
      <c r="D62" s="13">
        <f t="shared" si="1"/>
        <v>0</v>
      </c>
      <c r="E62" s="67">
        <f>+'executie PNS activitate curenta'!E62+'executie PNS Ucraina'!E62</f>
        <v>0</v>
      </c>
      <c r="F62" s="67">
        <f>+'executie PNS activitate curenta'!F62+'executie PNS Ucraina'!F62</f>
        <v>0</v>
      </c>
      <c r="G62" s="13">
        <f t="shared" si="2"/>
        <v>0</v>
      </c>
      <c r="H62" s="67">
        <f>+'executie PNS activitate curenta'!H62+'executie PNS Ucraina'!H62</f>
        <v>0</v>
      </c>
      <c r="I62" s="67">
        <f>+'executie PNS activitate curenta'!I62+'executie PNS Ucraina'!I62</f>
        <v>0</v>
      </c>
    </row>
    <row r="63" spans="1:9" x14ac:dyDescent="0.2">
      <c r="A63" s="14" t="s">
        <v>43</v>
      </c>
      <c r="B63" s="12" t="s">
        <v>121</v>
      </c>
      <c r="C63" s="12" t="s">
        <v>121</v>
      </c>
      <c r="D63" s="13">
        <f t="shared" si="1"/>
        <v>132.37</v>
      </c>
      <c r="E63" s="67">
        <f>+'executie PNS activitate curenta'!E63+'executie PNS Ucraina'!E63</f>
        <v>0</v>
      </c>
      <c r="F63" s="67">
        <f>+'executie PNS activitate curenta'!F63+'executie PNS Ucraina'!F63</f>
        <v>132.37</v>
      </c>
      <c r="G63" s="13">
        <f t="shared" si="2"/>
        <v>132.37</v>
      </c>
      <c r="H63" s="67">
        <f>+'executie PNS activitate curenta'!H63+'executie PNS Ucraina'!H63</f>
        <v>0</v>
      </c>
      <c r="I63" s="67">
        <f>+'executie PNS activitate curenta'!I63+'executie PNS Ucraina'!I63</f>
        <v>132.37</v>
      </c>
    </row>
    <row r="64" spans="1:9" x14ac:dyDescent="0.2">
      <c r="A64" s="14" t="s">
        <v>134</v>
      </c>
      <c r="B64" s="12" t="s">
        <v>121</v>
      </c>
      <c r="C64" s="12" t="s">
        <v>121</v>
      </c>
      <c r="D64" s="13">
        <f t="shared" si="1"/>
        <v>0</v>
      </c>
      <c r="E64" s="67">
        <f>+'executie PNS activitate curenta'!E64+'executie PNS Ucraina'!E64</f>
        <v>0</v>
      </c>
      <c r="F64" s="67">
        <f>+'executie PNS activitate curenta'!F64+'executie PNS Ucraina'!F64</f>
        <v>0</v>
      </c>
      <c r="G64" s="13">
        <f t="shared" si="2"/>
        <v>0</v>
      </c>
      <c r="H64" s="67">
        <f>+'executie PNS activitate curenta'!H64+'executie PNS Ucraina'!H64</f>
        <v>0</v>
      </c>
      <c r="I64" s="67">
        <f>+'executie PNS activitate curenta'!I64+'executie PNS Ucraina'!I64</f>
        <v>0</v>
      </c>
    </row>
    <row r="65" spans="1:9" x14ac:dyDescent="0.2">
      <c r="A65" s="14" t="s">
        <v>135</v>
      </c>
      <c r="B65" s="12" t="s">
        <v>121</v>
      </c>
      <c r="C65" s="12" t="s">
        <v>121</v>
      </c>
      <c r="D65" s="13">
        <f t="shared" si="1"/>
        <v>0</v>
      </c>
      <c r="E65" s="67">
        <f>+'executie PNS activitate curenta'!E65+'executie PNS Ucraina'!E65</f>
        <v>0</v>
      </c>
      <c r="F65" s="67">
        <f>+'executie PNS activitate curenta'!F65+'executie PNS Ucraina'!F65</f>
        <v>0</v>
      </c>
      <c r="G65" s="13">
        <f t="shared" si="2"/>
        <v>0</v>
      </c>
      <c r="H65" s="67">
        <f>+'executie PNS activitate curenta'!H65+'executie PNS Ucraina'!H65</f>
        <v>0</v>
      </c>
      <c r="I65" s="67">
        <f>+'executie PNS activitate curenta'!I65+'executie PNS Ucraina'!I65</f>
        <v>0</v>
      </c>
    </row>
    <row r="66" spans="1:9" x14ac:dyDescent="0.2">
      <c r="A66" s="14" t="s">
        <v>136</v>
      </c>
      <c r="B66" s="12" t="s">
        <v>121</v>
      </c>
      <c r="C66" s="12" t="s">
        <v>121</v>
      </c>
      <c r="D66" s="13">
        <f t="shared" si="1"/>
        <v>0</v>
      </c>
      <c r="E66" s="67">
        <f>+'executie PNS activitate curenta'!E66+'executie PNS Ucraina'!E66</f>
        <v>0</v>
      </c>
      <c r="F66" s="67">
        <f>+'executie PNS activitate curenta'!F66+'executie PNS Ucraina'!F66</f>
        <v>0</v>
      </c>
      <c r="G66" s="13">
        <f t="shared" si="2"/>
        <v>0</v>
      </c>
      <c r="H66" s="67">
        <f>+'executie PNS activitate curenta'!H66+'executie PNS Ucraina'!H66</f>
        <v>0</v>
      </c>
      <c r="I66" s="67">
        <f>+'executie PNS activitate curenta'!I66+'executie PNS Ucraina'!I66</f>
        <v>0</v>
      </c>
    </row>
    <row r="67" spans="1:9" x14ac:dyDescent="0.2">
      <c r="A67" s="14" t="s">
        <v>139</v>
      </c>
      <c r="B67" s="12" t="s">
        <v>121</v>
      </c>
      <c r="C67" s="12" t="s">
        <v>121</v>
      </c>
      <c r="D67" s="13">
        <f t="shared" si="1"/>
        <v>0</v>
      </c>
      <c r="E67" s="67">
        <f>+'executie PNS activitate curenta'!E67+'executie PNS Ucraina'!E67</f>
        <v>0</v>
      </c>
      <c r="F67" s="67">
        <f>+'executie PNS activitate curenta'!F67+'executie PNS Ucraina'!F67</f>
        <v>0</v>
      </c>
      <c r="G67" s="13">
        <f t="shared" si="2"/>
        <v>0</v>
      </c>
      <c r="H67" s="67">
        <f>+'executie PNS activitate curenta'!H67+'executie PNS Ucraina'!H67</f>
        <v>0</v>
      </c>
      <c r="I67" s="67">
        <f>+'executie PNS activitate curenta'!I67+'executie PNS Ucraina'!I67</f>
        <v>0</v>
      </c>
    </row>
    <row r="68" spans="1:9" x14ac:dyDescent="0.2">
      <c r="A68" s="14" t="s">
        <v>147</v>
      </c>
      <c r="B68" s="12" t="s">
        <v>121</v>
      </c>
      <c r="C68" s="12" t="s">
        <v>121</v>
      </c>
      <c r="D68" s="13">
        <f t="shared" si="1"/>
        <v>0</v>
      </c>
      <c r="E68" s="67">
        <f>+'executie PNS activitate curenta'!E68+'executie PNS Ucraina'!E68</f>
        <v>0</v>
      </c>
      <c r="F68" s="67">
        <f>+'executie PNS activitate curenta'!F68+'executie PNS Ucraina'!F68</f>
        <v>0</v>
      </c>
      <c r="G68" s="13">
        <f t="shared" si="2"/>
        <v>0</v>
      </c>
      <c r="H68" s="67">
        <f>+'executie PNS activitate curenta'!H68+'executie PNS Ucraina'!H68</f>
        <v>0</v>
      </c>
      <c r="I68" s="67">
        <f>+'executie PNS activitate curenta'!I68+'executie PNS Ucraina'!I68</f>
        <v>0</v>
      </c>
    </row>
    <row r="69" spans="1:9" x14ac:dyDescent="0.2">
      <c r="A69" s="14" t="s">
        <v>148</v>
      </c>
      <c r="B69" s="12" t="s">
        <v>121</v>
      </c>
      <c r="C69" s="12" t="s">
        <v>121</v>
      </c>
      <c r="D69" s="13">
        <f t="shared" si="1"/>
        <v>0</v>
      </c>
      <c r="E69" s="67">
        <f>+'executie PNS activitate curenta'!E69+'executie PNS Ucraina'!E69</f>
        <v>0</v>
      </c>
      <c r="F69" s="67">
        <f>+'executie PNS activitate curenta'!F69+'executie PNS Ucraina'!F69</f>
        <v>0</v>
      </c>
      <c r="G69" s="13">
        <f t="shared" si="2"/>
        <v>0</v>
      </c>
      <c r="H69" s="67">
        <f>+'executie PNS activitate curenta'!H69+'executie PNS Ucraina'!H69</f>
        <v>0</v>
      </c>
      <c r="I69" s="67">
        <f>+'executie PNS activitate curenta'!I69+'executie PNS Ucraina'!I69</f>
        <v>0</v>
      </c>
    </row>
    <row r="70" spans="1:9" x14ac:dyDescent="0.2">
      <c r="A70" s="19" t="s">
        <v>44</v>
      </c>
      <c r="B70" s="67">
        <f>+'executie PNS activitate curenta'!B70+'executie PNS Ucraina'!B70</f>
        <v>0</v>
      </c>
      <c r="C70" s="67">
        <f>+'executie PNS activitate curenta'!C70+'executie PNS Ucraina'!C70</f>
        <v>0</v>
      </c>
      <c r="D70" s="13">
        <f t="shared" si="1"/>
        <v>0</v>
      </c>
      <c r="E70" s="67">
        <f>+'executie PNS activitate curenta'!E70+'executie PNS Ucraina'!E70</f>
        <v>0</v>
      </c>
      <c r="F70" s="67">
        <f>+'executie PNS activitate curenta'!F70+'executie PNS Ucraina'!F70</f>
        <v>0</v>
      </c>
      <c r="G70" s="13">
        <f t="shared" si="2"/>
        <v>0</v>
      </c>
      <c r="H70" s="67">
        <f>+'executie PNS activitate curenta'!H70+'executie PNS Ucraina'!H70</f>
        <v>0</v>
      </c>
      <c r="I70" s="67">
        <f>+'executie PNS activitate curenta'!I70+'executie PNS Ucraina'!I70</f>
        <v>0</v>
      </c>
    </row>
    <row r="71" spans="1:9" x14ac:dyDescent="0.2">
      <c r="A71" s="19" t="s">
        <v>45</v>
      </c>
      <c r="B71" s="67">
        <f>+'executie PNS activitate curenta'!B71+'executie PNS Ucraina'!B71</f>
        <v>697.05</v>
      </c>
      <c r="C71" s="67">
        <f>+'executie PNS activitate curenta'!C71+'executie PNS Ucraina'!C71</f>
        <v>697.05</v>
      </c>
      <c r="D71" s="13">
        <f t="shared" si="1"/>
        <v>96.52</v>
      </c>
      <c r="E71" s="13">
        <f>+E72+E76+E80+E81+E84+E82+E83</f>
        <v>96.52</v>
      </c>
      <c r="F71" s="13">
        <f>+F72+F76+F80+F81+F84+F82+F83</f>
        <v>0</v>
      </c>
      <c r="G71" s="13">
        <f t="shared" si="2"/>
        <v>696.72</v>
      </c>
      <c r="H71" s="13">
        <f>+H72+H76+H80+H81+H84+H82+H83</f>
        <v>696.72</v>
      </c>
      <c r="I71" s="13">
        <f>+I72+I76+I80+I81+I84+I82+I83</f>
        <v>0</v>
      </c>
    </row>
    <row r="72" spans="1:9" x14ac:dyDescent="0.2">
      <c r="A72" s="19" t="s">
        <v>46</v>
      </c>
      <c r="B72" s="12" t="s">
        <v>121</v>
      </c>
      <c r="C72" s="12" t="s">
        <v>121</v>
      </c>
      <c r="D72" s="13">
        <f t="shared" si="1"/>
        <v>0</v>
      </c>
      <c r="E72" s="71">
        <f t="shared" ref="E72:I72" si="9">+E73+E74+E75</f>
        <v>0</v>
      </c>
      <c r="F72" s="71">
        <f t="shared" si="9"/>
        <v>0</v>
      </c>
      <c r="G72" s="13">
        <f t="shared" si="2"/>
        <v>219.64</v>
      </c>
      <c r="H72" s="71">
        <f t="shared" si="9"/>
        <v>219.64</v>
      </c>
      <c r="I72" s="71">
        <f t="shared" si="9"/>
        <v>0</v>
      </c>
    </row>
    <row r="73" spans="1:9" x14ac:dyDescent="0.2">
      <c r="A73" s="14" t="s">
        <v>47</v>
      </c>
      <c r="B73" s="12" t="s">
        <v>121</v>
      </c>
      <c r="C73" s="12" t="s">
        <v>121</v>
      </c>
      <c r="D73" s="13">
        <f t="shared" si="1"/>
        <v>0</v>
      </c>
      <c r="E73" s="67">
        <f>+'executie PNS activitate curenta'!E73+'executie PNS Ucraina'!E73</f>
        <v>0</v>
      </c>
      <c r="F73" s="67">
        <f>+'executie PNS activitate curenta'!F73+'executie PNS Ucraina'!F73</f>
        <v>0</v>
      </c>
      <c r="G73" s="13">
        <f t="shared" si="2"/>
        <v>219.64</v>
      </c>
      <c r="H73" s="67">
        <f>+'executie PNS activitate curenta'!H73+'executie PNS Ucraina'!H73</f>
        <v>219.64</v>
      </c>
      <c r="I73" s="67">
        <f>+'executie PNS activitate curenta'!I73+'executie PNS Ucraina'!I73</f>
        <v>0</v>
      </c>
    </row>
    <row r="74" spans="1:9" x14ac:dyDescent="0.2">
      <c r="A74" s="14" t="s">
        <v>48</v>
      </c>
      <c r="B74" s="12" t="s">
        <v>121</v>
      </c>
      <c r="C74" s="12" t="s">
        <v>121</v>
      </c>
      <c r="D74" s="13">
        <f t="shared" si="1"/>
        <v>0</v>
      </c>
      <c r="E74" s="67">
        <f>+'executie PNS activitate curenta'!E74+'executie PNS Ucraina'!E74</f>
        <v>0</v>
      </c>
      <c r="F74" s="67">
        <f>+'executie PNS activitate curenta'!F74+'executie PNS Ucraina'!F74</f>
        <v>0</v>
      </c>
      <c r="G74" s="13">
        <f t="shared" si="2"/>
        <v>0</v>
      </c>
      <c r="H74" s="67">
        <f>+'executie PNS activitate curenta'!H74+'executie PNS Ucraina'!H74</f>
        <v>0</v>
      </c>
      <c r="I74" s="67">
        <f>+'executie PNS activitate curenta'!I74+'executie PNS Ucraina'!I74</f>
        <v>0</v>
      </c>
    </row>
    <row r="75" spans="1:9" x14ac:dyDescent="0.2">
      <c r="A75" s="74" t="s">
        <v>49</v>
      </c>
      <c r="B75" s="12" t="s">
        <v>121</v>
      </c>
      <c r="C75" s="12" t="s">
        <v>121</v>
      </c>
      <c r="D75" s="13">
        <f t="shared" si="1"/>
        <v>0</v>
      </c>
      <c r="E75" s="67">
        <f>+'executie PNS activitate curenta'!E75+'executie PNS Ucraina'!E75</f>
        <v>0</v>
      </c>
      <c r="F75" s="67">
        <f>+'executie PNS activitate curenta'!F75+'executie PNS Ucraina'!F75</f>
        <v>0</v>
      </c>
      <c r="G75" s="13">
        <f t="shared" si="2"/>
        <v>0</v>
      </c>
      <c r="H75" s="67">
        <f>+'executie PNS activitate curenta'!H75+'executie PNS Ucraina'!H75</f>
        <v>0</v>
      </c>
      <c r="I75" s="67">
        <f>+'executie PNS activitate curenta'!I75+'executie PNS Ucraina'!I75</f>
        <v>0</v>
      </c>
    </row>
    <row r="76" spans="1:9" x14ac:dyDescent="0.2">
      <c r="A76" s="19" t="s">
        <v>50</v>
      </c>
      <c r="B76" s="12" t="s">
        <v>121</v>
      </c>
      <c r="C76" s="12" t="s">
        <v>121</v>
      </c>
      <c r="D76" s="13">
        <f t="shared" si="1"/>
        <v>96.52</v>
      </c>
      <c r="E76" s="71">
        <f t="shared" ref="E76:I76" si="10">+E77+E78+E79</f>
        <v>96.52</v>
      </c>
      <c r="F76" s="71">
        <f t="shared" si="10"/>
        <v>0</v>
      </c>
      <c r="G76" s="13">
        <f t="shared" si="2"/>
        <v>477.08</v>
      </c>
      <c r="H76" s="71">
        <f t="shared" si="10"/>
        <v>477.08</v>
      </c>
      <c r="I76" s="71">
        <f t="shared" si="10"/>
        <v>0</v>
      </c>
    </row>
    <row r="77" spans="1:9" x14ac:dyDescent="0.2">
      <c r="A77" s="74" t="s">
        <v>47</v>
      </c>
      <c r="B77" s="12" t="s">
        <v>121</v>
      </c>
      <c r="C77" s="12" t="s">
        <v>121</v>
      </c>
      <c r="D77" s="13">
        <f t="shared" si="1"/>
        <v>0</v>
      </c>
      <c r="E77" s="67">
        <f>+'executie PNS activitate curenta'!E77+'executie PNS Ucraina'!E77</f>
        <v>0</v>
      </c>
      <c r="F77" s="67">
        <f>+'executie PNS activitate curenta'!F77+'executie PNS Ucraina'!F77</f>
        <v>0</v>
      </c>
      <c r="G77" s="13">
        <f t="shared" si="2"/>
        <v>0</v>
      </c>
      <c r="H77" s="67">
        <f>+'executie PNS activitate curenta'!H77+'executie PNS Ucraina'!H77</f>
        <v>0</v>
      </c>
      <c r="I77" s="67">
        <f>+'executie PNS activitate curenta'!I77+'executie PNS Ucraina'!I77</f>
        <v>0</v>
      </c>
    </row>
    <row r="78" spans="1:9" x14ac:dyDescent="0.2">
      <c r="A78" s="14" t="s">
        <v>48</v>
      </c>
      <c r="B78" s="12" t="s">
        <v>121</v>
      </c>
      <c r="C78" s="12" t="s">
        <v>121</v>
      </c>
      <c r="D78" s="13">
        <f t="shared" si="1"/>
        <v>96.52</v>
      </c>
      <c r="E78" s="67">
        <f>+'executie PNS activitate curenta'!E78+'executie PNS Ucraina'!E78</f>
        <v>96.52</v>
      </c>
      <c r="F78" s="67">
        <f>+'executie PNS activitate curenta'!F78+'executie PNS Ucraina'!F78</f>
        <v>0</v>
      </c>
      <c r="G78" s="13">
        <f t="shared" si="2"/>
        <v>477.08</v>
      </c>
      <c r="H78" s="67">
        <f>+'executie PNS activitate curenta'!H78+'executie PNS Ucraina'!H78</f>
        <v>477.08</v>
      </c>
      <c r="I78" s="67">
        <f>+'executie PNS activitate curenta'!I78+'executie PNS Ucraina'!I78</f>
        <v>0</v>
      </c>
    </row>
    <row r="79" spans="1:9" x14ac:dyDescent="0.2">
      <c r="A79" s="14" t="s">
        <v>51</v>
      </c>
      <c r="B79" s="12" t="s">
        <v>121</v>
      </c>
      <c r="C79" s="12" t="s">
        <v>121</v>
      </c>
      <c r="D79" s="13">
        <f t="shared" si="1"/>
        <v>0</v>
      </c>
      <c r="E79" s="67">
        <f>+'executie PNS activitate curenta'!E79+'executie PNS Ucraina'!E79</f>
        <v>0</v>
      </c>
      <c r="F79" s="67">
        <f>+'executie PNS activitate curenta'!F79+'executie PNS Ucraina'!F79</f>
        <v>0</v>
      </c>
      <c r="G79" s="13">
        <f t="shared" si="2"/>
        <v>0</v>
      </c>
      <c r="H79" s="67">
        <f>+'executie PNS activitate curenta'!H79+'executie PNS Ucraina'!H79</f>
        <v>0</v>
      </c>
      <c r="I79" s="67">
        <f>+'executie PNS activitate curenta'!I79+'executie PNS Ucraina'!I79</f>
        <v>0</v>
      </c>
    </row>
    <row r="80" spans="1:9" x14ac:dyDescent="0.2">
      <c r="A80" s="14" t="s">
        <v>52</v>
      </c>
      <c r="B80" s="12" t="s">
        <v>121</v>
      </c>
      <c r="C80" s="12" t="s">
        <v>121</v>
      </c>
      <c r="D80" s="13">
        <f t="shared" si="1"/>
        <v>0</v>
      </c>
      <c r="E80" s="67">
        <f>+'executie PNS activitate curenta'!E80+'executie PNS Ucraina'!E80</f>
        <v>0</v>
      </c>
      <c r="F80" s="67">
        <f>+'executie PNS activitate curenta'!F80+'executie PNS Ucraina'!F80</f>
        <v>0</v>
      </c>
      <c r="G80" s="13">
        <f t="shared" si="2"/>
        <v>0</v>
      </c>
      <c r="H80" s="67">
        <f>+'executie PNS activitate curenta'!H80+'executie PNS Ucraina'!H80</f>
        <v>0</v>
      </c>
      <c r="I80" s="67">
        <f>+'executie PNS activitate curenta'!I80+'executie PNS Ucraina'!I80</f>
        <v>0</v>
      </c>
    </row>
    <row r="81" spans="1:25" x14ac:dyDescent="0.2">
      <c r="A81" s="14" t="s">
        <v>53</v>
      </c>
      <c r="B81" s="12" t="s">
        <v>121</v>
      </c>
      <c r="C81" s="12" t="s">
        <v>121</v>
      </c>
      <c r="D81" s="13">
        <f t="shared" ref="D81:D84" si="11">+E81+F81</f>
        <v>0</v>
      </c>
      <c r="E81" s="67">
        <f>+'executie PNS activitate curenta'!E81+'executie PNS Ucraina'!E81</f>
        <v>0</v>
      </c>
      <c r="F81" s="67">
        <f>+'executie PNS activitate curenta'!F81+'executie PNS Ucraina'!F81</f>
        <v>0</v>
      </c>
      <c r="G81" s="13">
        <f t="shared" ref="G81:G84" si="12">+H81+I81</f>
        <v>0</v>
      </c>
      <c r="H81" s="67">
        <f>+'executie PNS activitate curenta'!H81+'executie PNS Ucraina'!H81</f>
        <v>0</v>
      </c>
      <c r="I81" s="67">
        <f>+'executie PNS activitate curenta'!I81+'executie PNS Ucraina'!I81</f>
        <v>0</v>
      </c>
    </row>
    <row r="82" spans="1:25" x14ac:dyDescent="0.2">
      <c r="A82" s="14" t="s">
        <v>145</v>
      </c>
      <c r="B82" s="12" t="s">
        <v>121</v>
      </c>
      <c r="C82" s="12" t="s">
        <v>121</v>
      </c>
      <c r="D82" s="13">
        <f t="shared" si="11"/>
        <v>0</v>
      </c>
      <c r="E82" s="67">
        <f>+'executie PNS activitate curenta'!E82+'executie PNS Ucraina'!E82</f>
        <v>0</v>
      </c>
      <c r="F82" s="67">
        <f>+'executie PNS activitate curenta'!F82+'executie PNS Ucraina'!F82</f>
        <v>0</v>
      </c>
      <c r="G82" s="13">
        <f t="shared" si="12"/>
        <v>0</v>
      </c>
      <c r="H82" s="67">
        <f>+'executie PNS activitate curenta'!H82+'executie PNS Ucraina'!H82</f>
        <v>0</v>
      </c>
      <c r="I82" s="67">
        <f>+'executie PNS activitate curenta'!I82+'executie PNS Ucraina'!I82</f>
        <v>0</v>
      </c>
    </row>
    <row r="83" spans="1:25" x14ac:dyDescent="0.2">
      <c r="A83" s="14" t="s">
        <v>146</v>
      </c>
      <c r="B83" s="12" t="s">
        <v>121</v>
      </c>
      <c r="C83" s="12" t="s">
        <v>121</v>
      </c>
      <c r="D83" s="13">
        <f t="shared" si="11"/>
        <v>0</v>
      </c>
      <c r="E83" s="67">
        <f>+'executie PNS activitate curenta'!E83+'executie PNS Ucraina'!E83</f>
        <v>0</v>
      </c>
      <c r="F83" s="67">
        <f>+'executie PNS activitate curenta'!F83+'executie PNS Ucraina'!F83</f>
        <v>0</v>
      </c>
      <c r="G83" s="13">
        <f t="shared" si="12"/>
        <v>0</v>
      </c>
      <c r="H83" s="67">
        <f>+'executie PNS activitate curenta'!H83+'executie PNS Ucraina'!H83</f>
        <v>0</v>
      </c>
      <c r="I83" s="67">
        <f>+'executie PNS activitate curenta'!I83+'executie PNS Ucraina'!I83</f>
        <v>0</v>
      </c>
    </row>
    <row r="84" spans="1:25" x14ac:dyDescent="0.2">
      <c r="A84" s="14" t="s">
        <v>54</v>
      </c>
      <c r="B84" s="12" t="s">
        <v>121</v>
      </c>
      <c r="C84" s="12" t="s">
        <v>121</v>
      </c>
      <c r="D84" s="13">
        <f t="shared" si="11"/>
        <v>0</v>
      </c>
      <c r="E84" s="67">
        <f>+'executie PNS activitate curenta'!E84+'executie PNS Ucraina'!E84</f>
        <v>0</v>
      </c>
      <c r="F84" s="67">
        <f>+'executie PNS activitate curenta'!F84+'executie PNS Ucraina'!F84</f>
        <v>0</v>
      </c>
      <c r="G84" s="13">
        <f t="shared" si="12"/>
        <v>0</v>
      </c>
      <c r="H84" s="67">
        <f>+'executie PNS activitate curenta'!H84+'executie PNS Ucraina'!H84</f>
        <v>0</v>
      </c>
      <c r="I84" s="67">
        <f>+'executie PNS activitate curenta'!I84+'executie PNS Ucraina'!I84</f>
        <v>0</v>
      </c>
    </row>
    <row r="85" spans="1:25" ht="25.5" x14ac:dyDescent="0.2">
      <c r="A85" s="19" t="s">
        <v>55</v>
      </c>
      <c r="B85" s="67">
        <f>+'executie PNS activitate curenta'!B85+'executie PNS Ucraina'!B85</f>
        <v>0</v>
      </c>
      <c r="C85" s="67">
        <f>+'executie PNS activitate curenta'!C85+'executie PNS Ucraina'!C85</f>
        <v>0</v>
      </c>
      <c r="D85" s="13">
        <f t="shared" ref="D85:D152" si="13">+E85+F85</f>
        <v>0</v>
      </c>
      <c r="E85" s="13">
        <f t="shared" ref="E85:I85" si="14">+E86+E87+E88+E89</f>
        <v>0</v>
      </c>
      <c r="F85" s="13">
        <f t="shared" si="14"/>
        <v>0</v>
      </c>
      <c r="G85" s="13">
        <f t="shared" ref="G85:G152" si="15">+H85+I85</f>
        <v>0</v>
      </c>
      <c r="H85" s="13">
        <f t="shared" si="14"/>
        <v>0</v>
      </c>
      <c r="I85" s="13">
        <f t="shared" si="14"/>
        <v>0</v>
      </c>
    </row>
    <row r="86" spans="1:25" x14ac:dyDescent="0.2">
      <c r="A86" s="14" t="s">
        <v>56</v>
      </c>
      <c r="B86" s="12" t="s">
        <v>121</v>
      </c>
      <c r="C86" s="12" t="s">
        <v>121</v>
      </c>
      <c r="D86" s="13">
        <f t="shared" si="13"/>
        <v>0</v>
      </c>
      <c r="E86" s="67">
        <f>+'executie PNS activitate curenta'!E86+'executie PNS Ucraina'!E86</f>
        <v>0</v>
      </c>
      <c r="F86" s="67">
        <f>+'executie PNS activitate curenta'!F86+'executie PNS Ucraina'!F86</f>
        <v>0</v>
      </c>
      <c r="G86" s="13">
        <f t="shared" si="15"/>
        <v>0</v>
      </c>
      <c r="H86" s="67">
        <f>+'executie PNS activitate curenta'!H86+'executie PNS Ucraina'!H86</f>
        <v>0</v>
      </c>
      <c r="I86" s="67">
        <f>+'executie PNS activitate curenta'!I86+'executie PNS Ucraina'!I86</f>
        <v>0</v>
      </c>
    </row>
    <row r="87" spans="1:25" x14ac:dyDescent="0.2">
      <c r="A87" s="14" t="s">
        <v>57</v>
      </c>
      <c r="B87" s="12" t="s">
        <v>121</v>
      </c>
      <c r="C87" s="12" t="s">
        <v>121</v>
      </c>
      <c r="D87" s="13">
        <f t="shared" si="13"/>
        <v>0</v>
      </c>
      <c r="E87" s="67">
        <f>+'executie PNS activitate curenta'!E87+'executie PNS Ucraina'!E87</f>
        <v>0</v>
      </c>
      <c r="F87" s="67">
        <f>+'executie PNS activitate curenta'!F87+'executie PNS Ucraina'!F87</f>
        <v>0</v>
      </c>
      <c r="G87" s="13">
        <f t="shared" si="15"/>
        <v>0</v>
      </c>
      <c r="H87" s="67">
        <f>+'executie PNS activitate curenta'!H87+'executie PNS Ucraina'!H87</f>
        <v>0</v>
      </c>
      <c r="I87" s="67">
        <f>+'executie PNS activitate curenta'!I87+'executie PNS Ucraina'!I87</f>
        <v>0</v>
      </c>
    </row>
    <row r="88" spans="1:25" x14ac:dyDescent="0.2">
      <c r="A88" s="14" t="s">
        <v>58</v>
      </c>
      <c r="B88" s="12" t="s">
        <v>121</v>
      </c>
      <c r="C88" s="12" t="s">
        <v>121</v>
      </c>
      <c r="D88" s="13">
        <f t="shared" si="13"/>
        <v>0</v>
      </c>
      <c r="E88" s="67">
        <f>+'executie PNS activitate curenta'!E88+'executie PNS Ucraina'!E88</f>
        <v>0</v>
      </c>
      <c r="F88" s="67">
        <f>+'executie PNS activitate curenta'!F88+'executie PNS Ucraina'!F88</f>
        <v>0</v>
      </c>
      <c r="G88" s="13">
        <f t="shared" si="15"/>
        <v>0</v>
      </c>
      <c r="H88" s="67">
        <f>+'executie PNS activitate curenta'!H88+'executie PNS Ucraina'!H88</f>
        <v>0</v>
      </c>
      <c r="I88" s="67">
        <f>+'executie PNS activitate curenta'!I88+'executie PNS Ucraina'!I88</f>
        <v>0</v>
      </c>
    </row>
    <row r="89" spans="1:25" x14ac:dyDescent="0.2">
      <c r="A89" s="14" t="s">
        <v>59</v>
      </c>
      <c r="B89" s="12" t="s">
        <v>121</v>
      </c>
      <c r="C89" s="12" t="s">
        <v>121</v>
      </c>
      <c r="D89" s="13">
        <f t="shared" si="13"/>
        <v>0</v>
      </c>
      <c r="E89" s="67">
        <f>+'executie PNS activitate curenta'!E89+'executie PNS Ucraina'!E89</f>
        <v>0</v>
      </c>
      <c r="F89" s="67">
        <f>+'executie PNS activitate curenta'!F89+'executie PNS Ucraina'!F89</f>
        <v>0</v>
      </c>
      <c r="G89" s="13">
        <f t="shared" si="15"/>
        <v>0</v>
      </c>
      <c r="H89" s="67">
        <f>+'executie PNS activitate curenta'!H89+'executie PNS Ucraina'!H89</f>
        <v>0</v>
      </c>
      <c r="I89" s="67">
        <f>+'executie PNS activitate curenta'!I89+'executie PNS Ucraina'!I89</f>
        <v>0</v>
      </c>
    </row>
    <row r="90" spans="1:25" x14ac:dyDescent="0.2">
      <c r="A90" s="19" t="s">
        <v>60</v>
      </c>
      <c r="B90" s="67">
        <f>+'executie PNS activitate curenta'!B90+'executie PNS Ucraina'!B90</f>
        <v>0</v>
      </c>
      <c r="C90" s="67">
        <f>+'executie PNS activitate curenta'!C90+'executie PNS Ucraina'!C90</f>
        <v>0</v>
      </c>
      <c r="D90" s="13">
        <f t="shared" si="13"/>
        <v>0</v>
      </c>
      <c r="E90" s="13">
        <f t="shared" ref="E90:I90" si="16">+E91+E92+E93</f>
        <v>0</v>
      </c>
      <c r="F90" s="13">
        <f t="shared" si="16"/>
        <v>0</v>
      </c>
      <c r="G90" s="13">
        <f t="shared" si="15"/>
        <v>0</v>
      </c>
      <c r="H90" s="13">
        <f t="shared" si="16"/>
        <v>0</v>
      </c>
      <c r="I90" s="13">
        <f t="shared" si="16"/>
        <v>0</v>
      </c>
    </row>
    <row r="91" spans="1:25" x14ac:dyDescent="0.2">
      <c r="A91" s="14" t="s">
        <v>61</v>
      </c>
      <c r="B91" s="12" t="s">
        <v>121</v>
      </c>
      <c r="C91" s="12" t="s">
        <v>121</v>
      </c>
      <c r="D91" s="13">
        <f t="shared" si="13"/>
        <v>0</v>
      </c>
      <c r="E91" s="67">
        <f>+'executie PNS activitate curenta'!E91+'executie PNS Ucraina'!E91</f>
        <v>0</v>
      </c>
      <c r="F91" s="67">
        <f>+'executie PNS activitate curenta'!F91+'executie PNS Ucraina'!F91</f>
        <v>0</v>
      </c>
      <c r="G91" s="13">
        <f t="shared" si="15"/>
        <v>0</v>
      </c>
      <c r="H91" s="67">
        <f>+'executie PNS activitate curenta'!H91+'executie PNS Ucraina'!H91</f>
        <v>0</v>
      </c>
      <c r="I91" s="67">
        <f>+'executie PNS activitate curenta'!I91+'executie PNS Ucraina'!I91</f>
        <v>0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">
      <c r="A92" s="14" t="s">
        <v>62</v>
      </c>
      <c r="B92" s="12" t="s">
        <v>121</v>
      </c>
      <c r="C92" s="12" t="s">
        <v>121</v>
      </c>
      <c r="D92" s="13">
        <f t="shared" si="13"/>
        <v>0</v>
      </c>
      <c r="E92" s="67">
        <f>+'executie PNS activitate curenta'!E92+'executie PNS Ucraina'!E92</f>
        <v>0</v>
      </c>
      <c r="F92" s="67">
        <f>+'executie PNS activitate curenta'!F92+'executie PNS Ucraina'!F92</f>
        <v>0</v>
      </c>
      <c r="G92" s="13">
        <f t="shared" si="15"/>
        <v>0</v>
      </c>
      <c r="H92" s="67">
        <f>+'executie PNS activitate curenta'!H92+'executie PNS Ucraina'!H92</f>
        <v>0</v>
      </c>
      <c r="I92" s="67">
        <f>+'executie PNS activitate curenta'!I92+'executie PNS Ucraina'!I92</f>
        <v>0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">
      <c r="A93" s="14" t="s">
        <v>63</v>
      </c>
      <c r="B93" s="12" t="s">
        <v>121</v>
      </c>
      <c r="C93" s="12" t="s">
        <v>121</v>
      </c>
      <c r="D93" s="13">
        <f t="shared" si="13"/>
        <v>0</v>
      </c>
      <c r="E93" s="67">
        <f>+'executie PNS activitate curenta'!E93+'executie PNS Ucraina'!E93</f>
        <v>0</v>
      </c>
      <c r="F93" s="67">
        <f>+'executie PNS activitate curenta'!F93+'executie PNS Ucraina'!F93</f>
        <v>0</v>
      </c>
      <c r="G93" s="13">
        <f t="shared" si="15"/>
        <v>0</v>
      </c>
      <c r="H93" s="67">
        <f>+'executie PNS activitate curenta'!H93+'executie PNS Ucraina'!H93</f>
        <v>0</v>
      </c>
      <c r="I93" s="67">
        <f>+'executie PNS activitate curenta'!I93+'executie PNS Ucraina'!I93</f>
        <v>0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s="17" customFormat="1" x14ac:dyDescent="0.2">
      <c r="A94" s="19" t="s">
        <v>64</v>
      </c>
      <c r="B94" s="67">
        <f>+'executie PNS activitate curenta'!B94+'executie PNS Ucraina'!B94</f>
        <v>124.49</v>
      </c>
      <c r="C94" s="67">
        <f>+'executie PNS activitate curenta'!C94+'executie PNS Ucraina'!C94</f>
        <v>118.49</v>
      </c>
      <c r="D94" s="13">
        <f t="shared" si="13"/>
        <v>50.68</v>
      </c>
      <c r="E94" s="13">
        <f>+E95+E96+E97+E98+E99+E100+E101+E102+E103+E104</f>
        <v>50.68</v>
      </c>
      <c r="F94" s="13">
        <f>+F95+F96+F97+F98+F99+F100+F101+F102+F103+F104</f>
        <v>0</v>
      </c>
      <c r="G94" s="13">
        <f t="shared" si="15"/>
        <v>118.47</v>
      </c>
      <c r="H94" s="13">
        <f>+H95+H96+H97+H98+H99+H100+H101+H102+H103+H104</f>
        <v>118.47</v>
      </c>
      <c r="I94" s="13">
        <f>+I95+I96+I97+I98+I99+I100+I101+I102+I103+I104</f>
        <v>0</v>
      </c>
    </row>
    <row r="95" spans="1:25" s="17" customFormat="1" x14ac:dyDescent="0.2">
      <c r="A95" s="14" t="s">
        <v>65</v>
      </c>
      <c r="B95" s="12" t="s">
        <v>121</v>
      </c>
      <c r="C95" s="12" t="s">
        <v>121</v>
      </c>
      <c r="D95" s="13">
        <f t="shared" si="13"/>
        <v>0</v>
      </c>
      <c r="E95" s="67">
        <f>+'executie PNS activitate curenta'!E95+'executie PNS Ucraina'!E95</f>
        <v>0</v>
      </c>
      <c r="F95" s="67">
        <f>+'executie PNS activitate curenta'!F95+'executie PNS Ucraina'!F95</f>
        <v>0</v>
      </c>
      <c r="G95" s="13">
        <f t="shared" si="15"/>
        <v>0</v>
      </c>
      <c r="H95" s="67">
        <f>+'executie PNS activitate curenta'!H95+'executie PNS Ucraina'!H95</f>
        <v>0</v>
      </c>
      <c r="I95" s="67">
        <f>+'executie PNS activitate curenta'!I95+'executie PNS Ucraina'!I95</f>
        <v>0</v>
      </c>
    </row>
    <row r="96" spans="1:25" s="17" customFormat="1" x14ac:dyDescent="0.2">
      <c r="A96" s="14" t="s">
        <v>66</v>
      </c>
      <c r="B96" s="12" t="s">
        <v>121</v>
      </c>
      <c r="C96" s="12" t="s">
        <v>121</v>
      </c>
      <c r="D96" s="13">
        <f t="shared" si="13"/>
        <v>0</v>
      </c>
      <c r="E96" s="67">
        <f>+'executie PNS activitate curenta'!E96+'executie PNS Ucraina'!E96</f>
        <v>0</v>
      </c>
      <c r="F96" s="67">
        <f>+'executie PNS activitate curenta'!F96+'executie PNS Ucraina'!F96</f>
        <v>0</v>
      </c>
      <c r="G96" s="13">
        <f t="shared" si="15"/>
        <v>0</v>
      </c>
      <c r="H96" s="67">
        <f>+'executie PNS activitate curenta'!H96+'executie PNS Ucraina'!H96</f>
        <v>0</v>
      </c>
      <c r="I96" s="67">
        <f>+'executie PNS activitate curenta'!I96+'executie PNS Ucraina'!I96</f>
        <v>0</v>
      </c>
    </row>
    <row r="97" spans="1:25" s="17" customFormat="1" x14ac:dyDescent="0.2">
      <c r="A97" s="14" t="s">
        <v>67</v>
      </c>
      <c r="B97" s="12" t="s">
        <v>121</v>
      </c>
      <c r="C97" s="12" t="s">
        <v>121</v>
      </c>
      <c r="D97" s="13">
        <f t="shared" si="13"/>
        <v>0</v>
      </c>
      <c r="E97" s="67">
        <f>+'executie PNS activitate curenta'!E97+'executie PNS Ucraina'!E97</f>
        <v>0</v>
      </c>
      <c r="F97" s="67">
        <f>+'executie PNS activitate curenta'!F97+'executie PNS Ucraina'!F97</f>
        <v>0</v>
      </c>
      <c r="G97" s="13">
        <f t="shared" si="15"/>
        <v>0</v>
      </c>
      <c r="H97" s="67">
        <f>+'executie PNS activitate curenta'!H97+'executie PNS Ucraina'!H97</f>
        <v>0</v>
      </c>
      <c r="I97" s="67">
        <f>+'executie PNS activitate curenta'!I97+'executie PNS Ucraina'!I97</f>
        <v>0</v>
      </c>
    </row>
    <row r="98" spans="1:25" s="17" customFormat="1" x14ac:dyDescent="0.2">
      <c r="A98" s="14" t="s">
        <v>68</v>
      </c>
      <c r="B98" s="12" t="s">
        <v>121</v>
      </c>
      <c r="C98" s="12" t="s">
        <v>121</v>
      </c>
      <c r="D98" s="13">
        <f t="shared" si="13"/>
        <v>0</v>
      </c>
      <c r="E98" s="67">
        <f>+'executie PNS activitate curenta'!E98+'executie PNS Ucraina'!E98</f>
        <v>0</v>
      </c>
      <c r="F98" s="67">
        <f>+'executie PNS activitate curenta'!F98+'executie PNS Ucraina'!F98</f>
        <v>0</v>
      </c>
      <c r="G98" s="13">
        <f t="shared" si="15"/>
        <v>0</v>
      </c>
      <c r="H98" s="67">
        <f>+'executie PNS activitate curenta'!H98+'executie PNS Ucraina'!H98</f>
        <v>0</v>
      </c>
      <c r="I98" s="67">
        <f>+'executie PNS activitate curenta'!I98+'executie PNS Ucraina'!I98</f>
        <v>0</v>
      </c>
    </row>
    <row r="99" spans="1:25" s="17" customFormat="1" x14ac:dyDescent="0.2">
      <c r="A99" s="14" t="s">
        <v>69</v>
      </c>
      <c r="B99" s="12" t="s">
        <v>121</v>
      </c>
      <c r="C99" s="12" t="s">
        <v>121</v>
      </c>
      <c r="D99" s="13">
        <f t="shared" si="13"/>
        <v>50.68</v>
      </c>
      <c r="E99" s="67">
        <f>+'executie PNS activitate curenta'!E99+'executie PNS Ucraina'!E99</f>
        <v>50.68</v>
      </c>
      <c r="F99" s="67">
        <f>+'executie PNS activitate curenta'!F99+'executie PNS Ucraina'!F99</f>
        <v>0</v>
      </c>
      <c r="G99" s="13">
        <f t="shared" si="15"/>
        <v>118.47</v>
      </c>
      <c r="H99" s="67">
        <f>+'executie PNS activitate curenta'!H99+'executie PNS Ucraina'!H99</f>
        <v>118.47</v>
      </c>
      <c r="I99" s="67">
        <f>+'executie PNS activitate curenta'!I99+'executie PNS Ucraina'!I99</f>
        <v>0</v>
      </c>
    </row>
    <row r="100" spans="1:25" s="17" customFormat="1" x14ac:dyDescent="0.2">
      <c r="A100" s="14" t="s">
        <v>70</v>
      </c>
      <c r="B100" s="12" t="s">
        <v>121</v>
      </c>
      <c r="C100" s="12" t="s">
        <v>121</v>
      </c>
      <c r="D100" s="13">
        <f t="shared" si="13"/>
        <v>0</v>
      </c>
      <c r="E100" s="67">
        <f>+'executie PNS activitate curenta'!E100+'executie PNS Ucraina'!E100</f>
        <v>0</v>
      </c>
      <c r="F100" s="67">
        <f>+'executie PNS activitate curenta'!F100+'executie PNS Ucraina'!F100</f>
        <v>0</v>
      </c>
      <c r="G100" s="13">
        <f t="shared" si="15"/>
        <v>0</v>
      </c>
      <c r="H100" s="67">
        <f>+'executie PNS activitate curenta'!H100+'executie PNS Ucraina'!H100</f>
        <v>0</v>
      </c>
      <c r="I100" s="67">
        <f>+'executie PNS activitate curenta'!I100+'executie PNS Ucraina'!I100</f>
        <v>0</v>
      </c>
    </row>
    <row r="101" spans="1:25" s="17" customFormat="1" x14ac:dyDescent="0.2">
      <c r="A101" s="14" t="s">
        <v>71</v>
      </c>
      <c r="B101" s="12" t="s">
        <v>121</v>
      </c>
      <c r="C101" s="12" t="s">
        <v>121</v>
      </c>
      <c r="D101" s="13">
        <f t="shared" si="13"/>
        <v>0</v>
      </c>
      <c r="E101" s="67">
        <f>+'executie PNS activitate curenta'!E101+'executie PNS Ucraina'!E101</f>
        <v>0</v>
      </c>
      <c r="F101" s="67">
        <f>+'executie PNS activitate curenta'!F101+'executie PNS Ucraina'!F101</f>
        <v>0</v>
      </c>
      <c r="G101" s="13">
        <f t="shared" si="15"/>
        <v>0</v>
      </c>
      <c r="H101" s="67">
        <f>+'executie PNS activitate curenta'!H101+'executie PNS Ucraina'!H101</f>
        <v>0</v>
      </c>
      <c r="I101" s="67">
        <f>+'executie PNS activitate curenta'!I101+'executie PNS Ucraina'!I101</f>
        <v>0</v>
      </c>
    </row>
    <row r="102" spans="1:25" s="17" customFormat="1" x14ac:dyDescent="0.2">
      <c r="A102" s="14" t="s">
        <v>72</v>
      </c>
      <c r="B102" s="12" t="s">
        <v>121</v>
      </c>
      <c r="C102" s="12" t="s">
        <v>121</v>
      </c>
      <c r="D102" s="13">
        <f t="shared" si="13"/>
        <v>0</v>
      </c>
      <c r="E102" s="67">
        <f>+'executie PNS activitate curenta'!E102+'executie PNS Ucraina'!E102</f>
        <v>0</v>
      </c>
      <c r="F102" s="67">
        <f>+'executie PNS activitate curenta'!F102+'executie PNS Ucraina'!F102</f>
        <v>0</v>
      </c>
      <c r="G102" s="13">
        <f t="shared" si="15"/>
        <v>0</v>
      </c>
      <c r="H102" s="67">
        <f>+'executie PNS activitate curenta'!H102+'executie PNS Ucraina'!H102</f>
        <v>0</v>
      </c>
      <c r="I102" s="67">
        <f>+'executie PNS activitate curenta'!I102+'executie PNS Ucraina'!I102</f>
        <v>0</v>
      </c>
    </row>
    <row r="103" spans="1:25" s="17" customFormat="1" x14ac:dyDescent="0.2">
      <c r="A103" s="14" t="s">
        <v>73</v>
      </c>
      <c r="B103" s="12" t="s">
        <v>121</v>
      </c>
      <c r="C103" s="12" t="s">
        <v>121</v>
      </c>
      <c r="D103" s="13">
        <f t="shared" si="13"/>
        <v>0</v>
      </c>
      <c r="E103" s="67">
        <f>+'executie PNS activitate curenta'!E103+'executie PNS Ucraina'!E103</f>
        <v>0</v>
      </c>
      <c r="F103" s="67">
        <f>+'executie PNS activitate curenta'!F103+'executie PNS Ucraina'!F103</f>
        <v>0</v>
      </c>
      <c r="G103" s="13">
        <f t="shared" si="15"/>
        <v>0</v>
      </c>
      <c r="H103" s="67">
        <f>+'executie PNS activitate curenta'!H103+'executie PNS Ucraina'!H103</f>
        <v>0</v>
      </c>
      <c r="I103" s="67">
        <f>+'executie PNS activitate curenta'!I103+'executie PNS Ucraina'!I103</f>
        <v>0</v>
      </c>
    </row>
    <row r="104" spans="1:25" s="17" customFormat="1" x14ac:dyDescent="0.2">
      <c r="A104" s="14" t="s">
        <v>144</v>
      </c>
      <c r="B104" s="12" t="s">
        <v>121</v>
      </c>
      <c r="C104" s="12" t="s">
        <v>121</v>
      </c>
      <c r="D104" s="13">
        <f t="shared" si="13"/>
        <v>0</v>
      </c>
      <c r="E104" s="67">
        <f>+'executie PNS activitate curenta'!E104+'executie PNS Ucraina'!E104</f>
        <v>0</v>
      </c>
      <c r="F104" s="67">
        <f>+'executie PNS activitate curenta'!F104+'executie PNS Ucraina'!F104</f>
        <v>0</v>
      </c>
      <c r="G104" s="13">
        <f t="shared" si="15"/>
        <v>0</v>
      </c>
      <c r="H104" s="67">
        <f>+'executie PNS activitate curenta'!H104+'executie PNS Ucraina'!H104</f>
        <v>0</v>
      </c>
      <c r="I104" s="67">
        <f>+'executie PNS activitate curenta'!I104+'executie PNS Ucraina'!I104</f>
        <v>0</v>
      </c>
    </row>
    <row r="105" spans="1:25" x14ac:dyDescent="0.2">
      <c r="A105" s="19" t="s">
        <v>74</v>
      </c>
      <c r="B105" s="67">
        <f>+'executie PNS activitate curenta'!B105+'executie PNS Ucraina'!B105</f>
        <v>0</v>
      </c>
      <c r="C105" s="67">
        <f>+'executie PNS activitate curenta'!C105+'executie PNS Ucraina'!C105</f>
        <v>0</v>
      </c>
      <c r="D105" s="13">
        <f t="shared" si="13"/>
        <v>0</v>
      </c>
      <c r="E105" s="67">
        <f>+'executie PNS activitate curenta'!E105+'executie PNS Ucraina'!E105</f>
        <v>0</v>
      </c>
      <c r="F105" s="67">
        <f>+'executie PNS activitate curenta'!F105+'executie PNS Ucraina'!F105</f>
        <v>0</v>
      </c>
      <c r="G105" s="13">
        <f t="shared" si="15"/>
        <v>0</v>
      </c>
      <c r="H105" s="67">
        <f>+'executie PNS activitate curenta'!H105+'executie PNS Ucraina'!H105</f>
        <v>0</v>
      </c>
      <c r="I105" s="67">
        <f>+'executie PNS activitate curenta'!I105+'executie PNS Ucraina'!I105</f>
        <v>0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2">
      <c r="A106" s="19" t="s">
        <v>75</v>
      </c>
      <c r="B106" s="67">
        <f>+'executie PNS activitate curenta'!B106+'executie PNS Ucraina'!B106</f>
        <v>0</v>
      </c>
      <c r="C106" s="67">
        <f>+'executie PNS activitate curenta'!C106+'executie PNS Ucraina'!C106</f>
        <v>0</v>
      </c>
      <c r="D106" s="13">
        <f t="shared" si="13"/>
        <v>0</v>
      </c>
      <c r="E106" s="13">
        <f t="shared" ref="E106:I106" si="17">+E107+E108+E109+E110+E111+E112+E113+E114+E115+E116+E117+E118+E119+E120</f>
        <v>0</v>
      </c>
      <c r="F106" s="13">
        <f t="shared" si="17"/>
        <v>0</v>
      </c>
      <c r="G106" s="13">
        <f t="shared" si="15"/>
        <v>0</v>
      </c>
      <c r="H106" s="13">
        <f t="shared" si="17"/>
        <v>0</v>
      </c>
      <c r="I106" s="13">
        <f t="shared" si="17"/>
        <v>0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2">
      <c r="A107" s="14" t="s">
        <v>76</v>
      </c>
      <c r="B107" s="12" t="s">
        <v>121</v>
      </c>
      <c r="C107" s="12" t="s">
        <v>121</v>
      </c>
      <c r="D107" s="13">
        <f t="shared" si="13"/>
        <v>0</v>
      </c>
      <c r="E107" s="67">
        <f>+'executie PNS activitate curenta'!E107+'executie PNS Ucraina'!E107</f>
        <v>0</v>
      </c>
      <c r="F107" s="67">
        <f>+'executie PNS activitate curenta'!F107+'executie PNS Ucraina'!F107</f>
        <v>0</v>
      </c>
      <c r="G107" s="13">
        <f t="shared" si="15"/>
        <v>0</v>
      </c>
      <c r="H107" s="67">
        <f>+'executie PNS activitate curenta'!H107+'executie PNS Ucraina'!H107</f>
        <v>0</v>
      </c>
      <c r="I107" s="67">
        <f>+'executie PNS activitate curenta'!I107+'executie PNS Ucraina'!I107</f>
        <v>0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2">
      <c r="A108" s="14" t="s">
        <v>77</v>
      </c>
      <c r="B108" s="12" t="s">
        <v>121</v>
      </c>
      <c r="C108" s="12" t="s">
        <v>121</v>
      </c>
      <c r="D108" s="13">
        <f t="shared" si="13"/>
        <v>0</v>
      </c>
      <c r="E108" s="67">
        <f>+'executie PNS activitate curenta'!E108+'executie PNS Ucraina'!E108</f>
        <v>0</v>
      </c>
      <c r="F108" s="67">
        <f>+'executie PNS activitate curenta'!F108+'executie PNS Ucraina'!F108</f>
        <v>0</v>
      </c>
      <c r="G108" s="13">
        <f t="shared" si="15"/>
        <v>0</v>
      </c>
      <c r="H108" s="67">
        <f>+'executie PNS activitate curenta'!H108+'executie PNS Ucraina'!H108</f>
        <v>0</v>
      </c>
      <c r="I108" s="67">
        <f>+'executie PNS activitate curenta'!I108+'executie PNS Ucraina'!I108</f>
        <v>0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2">
      <c r="A109" s="14" t="s">
        <v>78</v>
      </c>
      <c r="B109" s="12" t="s">
        <v>121</v>
      </c>
      <c r="C109" s="12" t="s">
        <v>121</v>
      </c>
      <c r="D109" s="13">
        <f t="shared" si="13"/>
        <v>0</v>
      </c>
      <c r="E109" s="67">
        <f>+'executie PNS activitate curenta'!E109+'executie PNS Ucraina'!E109</f>
        <v>0</v>
      </c>
      <c r="F109" s="67">
        <f>+'executie PNS activitate curenta'!F109+'executie PNS Ucraina'!F109</f>
        <v>0</v>
      </c>
      <c r="G109" s="13">
        <f t="shared" si="15"/>
        <v>0</v>
      </c>
      <c r="H109" s="67">
        <f>+'executie PNS activitate curenta'!H109+'executie PNS Ucraina'!H109</f>
        <v>0</v>
      </c>
      <c r="I109" s="67">
        <f>+'executie PNS activitate curenta'!I109+'executie PNS Ucraina'!I109</f>
        <v>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2">
      <c r="A110" s="14" t="s">
        <v>79</v>
      </c>
      <c r="B110" s="12" t="s">
        <v>121</v>
      </c>
      <c r="C110" s="12" t="s">
        <v>121</v>
      </c>
      <c r="D110" s="13">
        <f t="shared" si="13"/>
        <v>0</v>
      </c>
      <c r="E110" s="67">
        <f>+'executie PNS activitate curenta'!E110+'executie PNS Ucraina'!E110</f>
        <v>0</v>
      </c>
      <c r="F110" s="67">
        <f>+'executie PNS activitate curenta'!F110+'executie PNS Ucraina'!F110</f>
        <v>0</v>
      </c>
      <c r="G110" s="13">
        <f t="shared" si="15"/>
        <v>0</v>
      </c>
      <c r="H110" s="67">
        <f>+'executie PNS activitate curenta'!H110+'executie PNS Ucraina'!H110</f>
        <v>0</v>
      </c>
      <c r="I110" s="67">
        <f>+'executie PNS activitate curenta'!I110+'executie PNS Ucraina'!I110</f>
        <v>0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2">
      <c r="A111" s="14" t="s">
        <v>80</v>
      </c>
      <c r="B111" s="12" t="s">
        <v>121</v>
      </c>
      <c r="C111" s="12" t="s">
        <v>121</v>
      </c>
      <c r="D111" s="13">
        <f t="shared" si="13"/>
        <v>0</v>
      </c>
      <c r="E111" s="67">
        <f>+'executie PNS activitate curenta'!E111+'executie PNS Ucraina'!E111</f>
        <v>0</v>
      </c>
      <c r="F111" s="67">
        <f>+'executie PNS activitate curenta'!F111+'executie PNS Ucraina'!F111</f>
        <v>0</v>
      </c>
      <c r="G111" s="13">
        <f t="shared" si="15"/>
        <v>0</v>
      </c>
      <c r="H111" s="67">
        <f>+'executie PNS activitate curenta'!H111+'executie PNS Ucraina'!H111</f>
        <v>0</v>
      </c>
      <c r="I111" s="67">
        <f>+'executie PNS activitate curenta'!I111+'executie PNS Ucraina'!I111</f>
        <v>0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2">
      <c r="A112" s="75" t="s">
        <v>81</v>
      </c>
      <c r="B112" s="12" t="s">
        <v>121</v>
      </c>
      <c r="C112" s="12" t="s">
        <v>121</v>
      </c>
      <c r="D112" s="13">
        <f t="shared" si="13"/>
        <v>0</v>
      </c>
      <c r="E112" s="67">
        <f>+'executie PNS activitate curenta'!E112+'executie PNS Ucraina'!E112</f>
        <v>0</v>
      </c>
      <c r="F112" s="67">
        <f>+'executie PNS activitate curenta'!F112+'executie PNS Ucraina'!F112</f>
        <v>0</v>
      </c>
      <c r="G112" s="13">
        <f t="shared" si="15"/>
        <v>0</v>
      </c>
      <c r="H112" s="67">
        <f>+'executie PNS activitate curenta'!H112+'executie PNS Ucraina'!H112</f>
        <v>0</v>
      </c>
      <c r="I112" s="67">
        <f>+'executie PNS activitate curenta'!I112+'executie PNS Ucraina'!I112</f>
        <v>0</v>
      </c>
    </row>
    <row r="113" spans="1:9" x14ac:dyDescent="0.2">
      <c r="A113" s="75" t="s">
        <v>82</v>
      </c>
      <c r="B113" s="12" t="s">
        <v>121</v>
      </c>
      <c r="C113" s="12" t="s">
        <v>121</v>
      </c>
      <c r="D113" s="13">
        <f t="shared" si="13"/>
        <v>0</v>
      </c>
      <c r="E113" s="67">
        <f>+'executie PNS activitate curenta'!E113+'executie PNS Ucraina'!E113</f>
        <v>0</v>
      </c>
      <c r="F113" s="67">
        <f>+'executie PNS activitate curenta'!F113+'executie PNS Ucraina'!F113</f>
        <v>0</v>
      </c>
      <c r="G113" s="13">
        <f t="shared" si="15"/>
        <v>0</v>
      </c>
      <c r="H113" s="67">
        <f>+'executie PNS activitate curenta'!H113+'executie PNS Ucraina'!H113</f>
        <v>0</v>
      </c>
      <c r="I113" s="67">
        <f>+'executie PNS activitate curenta'!I113+'executie PNS Ucraina'!I113</f>
        <v>0</v>
      </c>
    </row>
    <row r="114" spans="1:9" s="17" customFormat="1" x14ac:dyDescent="0.2">
      <c r="A114" s="76" t="s">
        <v>83</v>
      </c>
      <c r="B114" s="12" t="s">
        <v>121</v>
      </c>
      <c r="C114" s="12" t="s">
        <v>121</v>
      </c>
      <c r="D114" s="13">
        <f t="shared" si="13"/>
        <v>0</v>
      </c>
      <c r="E114" s="67">
        <f>+'executie PNS activitate curenta'!E114+'executie PNS Ucraina'!E114</f>
        <v>0</v>
      </c>
      <c r="F114" s="67">
        <f>+'executie PNS activitate curenta'!F114+'executie PNS Ucraina'!F114</f>
        <v>0</v>
      </c>
      <c r="G114" s="13">
        <f t="shared" si="15"/>
        <v>0</v>
      </c>
      <c r="H114" s="67">
        <f>+'executie PNS activitate curenta'!H114+'executie PNS Ucraina'!H114</f>
        <v>0</v>
      </c>
      <c r="I114" s="67">
        <f>+'executie PNS activitate curenta'!I114+'executie PNS Ucraina'!I114</f>
        <v>0</v>
      </c>
    </row>
    <row r="115" spans="1:9" s="17" customFormat="1" x14ac:dyDescent="0.2">
      <c r="A115" s="76" t="s">
        <v>84</v>
      </c>
      <c r="B115" s="12" t="s">
        <v>121</v>
      </c>
      <c r="C115" s="12" t="s">
        <v>121</v>
      </c>
      <c r="D115" s="13">
        <f t="shared" si="13"/>
        <v>0</v>
      </c>
      <c r="E115" s="67">
        <f>+'executie PNS activitate curenta'!E115+'executie PNS Ucraina'!E115</f>
        <v>0</v>
      </c>
      <c r="F115" s="67">
        <f>+'executie PNS activitate curenta'!F115+'executie PNS Ucraina'!F115</f>
        <v>0</v>
      </c>
      <c r="G115" s="13">
        <f t="shared" si="15"/>
        <v>0</v>
      </c>
      <c r="H115" s="67">
        <f>+'executie PNS activitate curenta'!H115+'executie PNS Ucraina'!H115</f>
        <v>0</v>
      </c>
      <c r="I115" s="67">
        <f>+'executie PNS activitate curenta'!I115+'executie PNS Ucraina'!I115</f>
        <v>0</v>
      </c>
    </row>
    <row r="116" spans="1:9" s="17" customFormat="1" x14ac:dyDescent="0.2">
      <c r="A116" s="76" t="s">
        <v>85</v>
      </c>
      <c r="B116" s="12" t="s">
        <v>121</v>
      </c>
      <c r="C116" s="12" t="s">
        <v>121</v>
      </c>
      <c r="D116" s="13">
        <f t="shared" si="13"/>
        <v>0</v>
      </c>
      <c r="E116" s="67">
        <f>+'executie PNS activitate curenta'!E116+'executie PNS Ucraina'!E116</f>
        <v>0</v>
      </c>
      <c r="F116" s="67">
        <f>+'executie PNS activitate curenta'!F116+'executie PNS Ucraina'!F116</f>
        <v>0</v>
      </c>
      <c r="G116" s="13">
        <f t="shared" si="15"/>
        <v>0</v>
      </c>
      <c r="H116" s="67">
        <f>+'executie PNS activitate curenta'!H116+'executie PNS Ucraina'!H116</f>
        <v>0</v>
      </c>
      <c r="I116" s="67">
        <f>+'executie PNS activitate curenta'!I116+'executie PNS Ucraina'!I116</f>
        <v>0</v>
      </c>
    </row>
    <row r="117" spans="1:9" s="17" customFormat="1" ht="25.5" x14ac:dyDescent="0.2">
      <c r="A117" s="76" t="s">
        <v>86</v>
      </c>
      <c r="B117" s="12" t="s">
        <v>121</v>
      </c>
      <c r="C117" s="12" t="s">
        <v>121</v>
      </c>
      <c r="D117" s="13">
        <f t="shared" si="13"/>
        <v>0</v>
      </c>
      <c r="E117" s="67">
        <f>+'executie PNS activitate curenta'!E117+'executie PNS Ucraina'!E117</f>
        <v>0</v>
      </c>
      <c r="F117" s="67">
        <f>+'executie PNS activitate curenta'!F117+'executie PNS Ucraina'!F117</f>
        <v>0</v>
      </c>
      <c r="G117" s="13">
        <f t="shared" si="15"/>
        <v>0</v>
      </c>
      <c r="H117" s="67">
        <f>+'executie PNS activitate curenta'!H117+'executie PNS Ucraina'!H117</f>
        <v>0</v>
      </c>
      <c r="I117" s="67">
        <f>+'executie PNS activitate curenta'!I117+'executie PNS Ucraina'!I117</f>
        <v>0</v>
      </c>
    </row>
    <row r="118" spans="1:9" s="17" customFormat="1" x14ac:dyDescent="0.2">
      <c r="A118" s="76" t="s">
        <v>87</v>
      </c>
      <c r="B118" s="12" t="s">
        <v>121</v>
      </c>
      <c r="C118" s="12" t="s">
        <v>121</v>
      </c>
      <c r="D118" s="13">
        <f t="shared" si="13"/>
        <v>0</v>
      </c>
      <c r="E118" s="67">
        <f>+'executie PNS activitate curenta'!E118+'executie PNS Ucraina'!E118</f>
        <v>0</v>
      </c>
      <c r="F118" s="67">
        <f>+'executie PNS activitate curenta'!F118+'executie PNS Ucraina'!F118</f>
        <v>0</v>
      </c>
      <c r="G118" s="13">
        <f t="shared" si="15"/>
        <v>0</v>
      </c>
      <c r="H118" s="67">
        <f>+'executie PNS activitate curenta'!H118+'executie PNS Ucraina'!H118</f>
        <v>0</v>
      </c>
      <c r="I118" s="67">
        <f>+'executie PNS activitate curenta'!I118+'executie PNS Ucraina'!I118</f>
        <v>0</v>
      </c>
    </row>
    <row r="119" spans="1:9" s="17" customFormat="1" x14ac:dyDescent="0.2">
      <c r="A119" s="76" t="s">
        <v>88</v>
      </c>
      <c r="B119" s="12" t="s">
        <v>121</v>
      </c>
      <c r="C119" s="12" t="s">
        <v>121</v>
      </c>
      <c r="D119" s="13">
        <f t="shared" si="13"/>
        <v>0</v>
      </c>
      <c r="E119" s="67">
        <f>+'executie PNS activitate curenta'!E119+'executie PNS Ucraina'!E119</f>
        <v>0</v>
      </c>
      <c r="F119" s="67">
        <f>+'executie PNS activitate curenta'!F119+'executie PNS Ucraina'!F119</f>
        <v>0</v>
      </c>
      <c r="G119" s="13">
        <f t="shared" si="15"/>
        <v>0</v>
      </c>
      <c r="H119" s="67">
        <f>+'executie PNS activitate curenta'!H119+'executie PNS Ucraina'!H119</f>
        <v>0</v>
      </c>
      <c r="I119" s="67">
        <f>+'executie PNS activitate curenta'!I119+'executie PNS Ucraina'!I119</f>
        <v>0</v>
      </c>
    </row>
    <row r="120" spans="1:9" s="17" customFormat="1" x14ac:dyDescent="0.2">
      <c r="A120" s="76" t="s">
        <v>89</v>
      </c>
      <c r="B120" s="12" t="s">
        <v>121</v>
      </c>
      <c r="C120" s="12" t="s">
        <v>121</v>
      </c>
      <c r="D120" s="13">
        <f t="shared" si="13"/>
        <v>0</v>
      </c>
      <c r="E120" s="67">
        <f>+'executie PNS activitate curenta'!E120+'executie PNS Ucraina'!E120</f>
        <v>0</v>
      </c>
      <c r="F120" s="67">
        <f>+'executie PNS activitate curenta'!F120+'executie PNS Ucraina'!F120</f>
        <v>0</v>
      </c>
      <c r="G120" s="13">
        <f t="shared" si="15"/>
        <v>0</v>
      </c>
      <c r="H120" s="67">
        <f>+'executie PNS activitate curenta'!H120+'executie PNS Ucraina'!H120</f>
        <v>0</v>
      </c>
      <c r="I120" s="67">
        <f>+'executie PNS activitate curenta'!I120+'executie PNS Ucraina'!I120</f>
        <v>0</v>
      </c>
    </row>
    <row r="121" spans="1:9" s="17" customFormat="1" x14ac:dyDescent="0.2">
      <c r="A121" s="19" t="s">
        <v>90</v>
      </c>
      <c r="B121" s="13">
        <f>+B122+B123</f>
        <v>0</v>
      </c>
      <c r="C121" s="13">
        <f>+C122+C123</f>
        <v>0</v>
      </c>
      <c r="D121" s="13">
        <f t="shared" si="13"/>
        <v>0</v>
      </c>
      <c r="E121" s="13">
        <f t="shared" ref="E121:F121" si="18">+E122+E123</f>
        <v>0</v>
      </c>
      <c r="F121" s="13">
        <f t="shared" si="18"/>
        <v>0</v>
      </c>
      <c r="G121" s="13">
        <f t="shared" si="15"/>
        <v>0</v>
      </c>
      <c r="H121" s="13">
        <f>+H122+H123</f>
        <v>0</v>
      </c>
      <c r="I121" s="13">
        <f>+I122+I123</f>
        <v>0</v>
      </c>
    </row>
    <row r="122" spans="1:9" s="17" customFormat="1" x14ac:dyDescent="0.2">
      <c r="A122" s="76" t="s">
        <v>122</v>
      </c>
      <c r="B122" s="67">
        <f>+'executie PNS activitate curenta'!B122+'executie PNS Ucraina'!B122</f>
        <v>0</v>
      </c>
      <c r="C122" s="67">
        <f>+'executie PNS activitate curenta'!C122+'executie PNS Ucraina'!C122</f>
        <v>0</v>
      </c>
      <c r="D122" s="13">
        <f t="shared" si="13"/>
        <v>0</v>
      </c>
      <c r="E122" s="67">
        <f>+'executie PNS activitate curenta'!E122+'executie PNS Ucraina'!E122</f>
        <v>0</v>
      </c>
      <c r="F122" s="67">
        <f>+'executie PNS activitate curenta'!F122+'executie PNS Ucraina'!F122</f>
        <v>0</v>
      </c>
      <c r="G122" s="13">
        <f t="shared" si="15"/>
        <v>0</v>
      </c>
      <c r="H122" s="67">
        <f>+'executie PNS activitate curenta'!H122+'executie PNS Ucraina'!H122</f>
        <v>0</v>
      </c>
      <c r="I122" s="67">
        <f>+'executie PNS activitate curenta'!I122+'executie PNS Ucraina'!I122</f>
        <v>0</v>
      </c>
    </row>
    <row r="123" spans="1:9" s="17" customFormat="1" x14ac:dyDescent="0.2">
      <c r="A123" s="76" t="s">
        <v>123</v>
      </c>
      <c r="B123" s="67">
        <f>+'executie PNS activitate curenta'!B123+'executie PNS Ucraina'!B123</f>
        <v>0</v>
      </c>
      <c r="C123" s="67">
        <f>+'executie PNS activitate curenta'!C123+'executie PNS Ucraina'!C123</f>
        <v>0</v>
      </c>
      <c r="D123" s="13">
        <f t="shared" si="13"/>
        <v>0</v>
      </c>
      <c r="E123" s="67">
        <f>+'executie PNS activitate curenta'!E123+'executie PNS Ucraina'!E123</f>
        <v>0</v>
      </c>
      <c r="F123" s="67">
        <f>+'executie PNS activitate curenta'!F123+'executie PNS Ucraina'!F123</f>
        <v>0</v>
      </c>
      <c r="G123" s="13">
        <f t="shared" si="15"/>
        <v>0</v>
      </c>
      <c r="H123" s="67">
        <f>+'executie PNS activitate curenta'!H123+'executie PNS Ucraina'!H123</f>
        <v>0</v>
      </c>
      <c r="I123" s="67">
        <f>+'executie PNS activitate curenta'!I123+'executie PNS Ucraina'!I123</f>
        <v>0</v>
      </c>
    </row>
    <row r="124" spans="1:9" s="17" customFormat="1" ht="26.25" customHeight="1" x14ac:dyDescent="0.2">
      <c r="A124" s="19" t="s">
        <v>91</v>
      </c>
      <c r="B124" s="13">
        <f t="shared" ref="B124:I124" si="19">+B125+B137+B142+B143</f>
        <v>0</v>
      </c>
      <c r="C124" s="13">
        <f t="shared" si="19"/>
        <v>0</v>
      </c>
      <c r="D124" s="13">
        <f t="shared" si="13"/>
        <v>0</v>
      </c>
      <c r="E124" s="13">
        <f t="shared" si="19"/>
        <v>0</v>
      </c>
      <c r="F124" s="13">
        <f t="shared" si="19"/>
        <v>0</v>
      </c>
      <c r="G124" s="13">
        <f t="shared" si="15"/>
        <v>0</v>
      </c>
      <c r="H124" s="13">
        <f t="shared" si="19"/>
        <v>0</v>
      </c>
      <c r="I124" s="13">
        <f t="shared" si="19"/>
        <v>0</v>
      </c>
    </row>
    <row r="125" spans="1:9" s="17" customFormat="1" x14ac:dyDescent="0.2">
      <c r="A125" s="77" t="s">
        <v>92</v>
      </c>
      <c r="B125" s="13">
        <f t="shared" ref="B125:I125" si="20">+B128+B126</f>
        <v>0</v>
      </c>
      <c r="C125" s="13">
        <f t="shared" si="20"/>
        <v>0</v>
      </c>
      <c r="D125" s="13">
        <f t="shared" si="13"/>
        <v>0</v>
      </c>
      <c r="E125" s="13">
        <f t="shared" si="20"/>
        <v>0</v>
      </c>
      <c r="F125" s="13">
        <f t="shared" si="20"/>
        <v>0</v>
      </c>
      <c r="G125" s="13">
        <f t="shared" si="15"/>
        <v>0</v>
      </c>
      <c r="H125" s="13">
        <f t="shared" si="20"/>
        <v>0</v>
      </c>
      <c r="I125" s="13">
        <f t="shared" si="20"/>
        <v>0</v>
      </c>
    </row>
    <row r="126" spans="1:9" s="17" customFormat="1" x14ac:dyDescent="0.2">
      <c r="A126" s="77" t="s">
        <v>124</v>
      </c>
      <c r="B126" s="67">
        <f>+'executie PNS activitate curenta'!B126+'executie PNS Ucraina'!B126</f>
        <v>0</v>
      </c>
      <c r="C126" s="67">
        <f>+'executie PNS activitate curenta'!C126+'executie PNS Ucraina'!C126</f>
        <v>0</v>
      </c>
      <c r="D126" s="13">
        <f t="shared" si="13"/>
        <v>0</v>
      </c>
      <c r="E126" s="13">
        <f t="shared" ref="E126:I126" si="21">+E127</f>
        <v>0</v>
      </c>
      <c r="F126" s="13">
        <f t="shared" si="21"/>
        <v>0</v>
      </c>
      <c r="G126" s="13">
        <f t="shared" si="15"/>
        <v>0</v>
      </c>
      <c r="H126" s="13">
        <f t="shared" si="21"/>
        <v>0</v>
      </c>
      <c r="I126" s="13">
        <f t="shared" si="21"/>
        <v>0</v>
      </c>
    </row>
    <row r="127" spans="1:9" s="17" customFormat="1" x14ac:dyDescent="0.2">
      <c r="A127" s="20" t="s">
        <v>94</v>
      </c>
      <c r="B127" s="12" t="s">
        <v>121</v>
      </c>
      <c r="C127" s="12" t="s">
        <v>121</v>
      </c>
      <c r="D127" s="13">
        <f t="shared" si="13"/>
        <v>0</v>
      </c>
      <c r="E127" s="67">
        <f>+'executie PNS activitate curenta'!E127+'executie PNS Ucraina'!E127</f>
        <v>0</v>
      </c>
      <c r="F127" s="67">
        <f>+'executie PNS activitate curenta'!F127+'executie PNS Ucraina'!F127</f>
        <v>0</v>
      </c>
      <c r="G127" s="13">
        <f t="shared" si="15"/>
        <v>0</v>
      </c>
      <c r="H127" s="67">
        <f>+'executie PNS activitate curenta'!H127+'executie PNS Ucraina'!H127</f>
        <v>0</v>
      </c>
      <c r="I127" s="67">
        <f>+'executie PNS activitate curenta'!I127+'executie PNS Ucraina'!I127</f>
        <v>0</v>
      </c>
    </row>
    <row r="128" spans="1:9" s="17" customFormat="1" x14ac:dyDescent="0.2">
      <c r="A128" s="77" t="s">
        <v>125</v>
      </c>
      <c r="B128" s="67">
        <f>+'executie PNS activitate curenta'!B128+'executie PNS Ucraina'!B128</f>
        <v>0</v>
      </c>
      <c r="C128" s="67">
        <f>+'executie PNS activitate curenta'!C128+'executie PNS Ucraina'!C128</f>
        <v>0</v>
      </c>
      <c r="D128" s="13">
        <f t="shared" si="13"/>
        <v>0</v>
      </c>
      <c r="E128" s="13">
        <f t="shared" ref="E128:I128" si="22">+E129+E130+E131+E132+E133++E134+E135+E136</f>
        <v>0</v>
      </c>
      <c r="F128" s="13">
        <f t="shared" si="22"/>
        <v>0</v>
      </c>
      <c r="G128" s="13">
        <f t="shared" si="15"/>
        <v>0</v>
      </c>
      <c r="H128" s="13">
        <f t="shared" si="22"/>
        <v>0</v>
      </c>
      <c r="I128" s="13">
        <f t="shared" si="22"/>
        <v>0</v>
      </c>
    </row>
    <row r="129" spans="1:9" s="17" customFormat="1" x14ac:dyDescent="0.2">
      <c r="A129" s="20" t="s">
        <v>93</v>
      </c>
      <c r="B129" s="12" t="s">
        <v>121</v>
      </c>
      <c r="C129" s="12" t="s">
        <v>121</v>
      </c>
      <c r="D129" s="13">
        <f t="shared" si="13"/>
        <v>0</v>
      </c>
      <c r="E129" s="67">
        <f>+'executie PNS activitate curenta'!E129+'executie PNS Ucraina'!E129</f>
        <v>0</v>
      </c>
      <c r="F129" s="67">
        <f>+'executie PNS activitate curenta'!F129+'executie PNS Ucraina'!F129</f>
        <v>0</v>
      </c>
      <c r="G129" s="13">
        <f t="shared" si="15"/>
        <v>0</v>
      </c>
      <c r="H129" s="67">
        <f>+'executie PNS activitate curenta'!H129+'executie PNS Ucraina'!H129</f>
        <v>0</v>
      </c>
      <c r="I129" s="67">
        <f>+'executie PNS activitate curenta'!I129+'executie PNS Ucraina'!I129</f>
        <v>0</v>
      </c>
    </row>
    <row r="130" spans="1:9" s="17" customFormat="1" x14ac:dyDescent="0.2">
      <c r="A130" s="20" t="s">
        <v>95</v>
      </c>
      <c r="B130" s="12" t="s">
        <v>121</v>
      </c>
      <c r="C130" s="12" t="s">
        <v>121</v>
      </c>
      <c r="D130" s="13">
        <f t="shared" si="13"/>
        <v>0</v>
      </c>
      <c r="E130" s="67">
        <f>+'executie PNS activitate curenta'!E130+'executie PNS Ucraina'!E130</f>
        <v>0</v>
      </c>
      <c r="F130" s="67">
        <f>+'executie PNS activitate curenta'!F130+'executie PNS Ucraina'!F130</f>
        <v>0</v>
      </c>
      <c r="G130" s="13">
        <f t="shared" si="15"/>
        <v>0</v>
      </c>
      <c r="H130" s="67">
        <f>+'executie PNS activitate curenta'!H130+'executie PNS Ucraina'!H130</f>
        <v>0</v>
      </c>
      <c r="I130" s="67">
        <f>+'executie PNS activitate curenta'!I130+'executie PNS Ucraina'!I130</f>
        <v>0</v>
      </c>
    </row>
    <row r="131" spans="1:9" s="17" customFormat="1" x14ac:dyDescent="0.2">
      <c r="A131" s="20" t="s">
        <v>96</v>
      </c>
      <c r="B131" s="12" t="s">
        <v>121</v>
      </c>
      <c r="C131" s="12" t="s">
        <v>121</v>
      </c>
      <c r="D131" s="13">
        <f t="shared" si="13"/>
        <v>0</v>
      </c>
      <c r="E131" s="67">
        <f>+'executie PNS activitate curenta'!E131+'executie PNS Ucraina'!E131</f>
        <v>0</v>
      </c>
      <c r="F131" s="67">
        <f>+'executie PNS activitate curenta'!F131+'executie PNS Ucraina'!F131</f>
        <v>0</v>
      </c>
      <c r="G131" s="13">
        <f t="shared" si="15"/>
        <v>0</v>
      </c>
      <c r="H131" s="67">
        <f>+'executie PNS activitate curenta'!H131+'executie PNS Ucraina'!H131</f>
        <v>0</v>
      </c>
      <c r="I131" s="67">
        <f>+'executie PNS activitate curenta'!I131+'executie PNS Ucraina'!I131</f>
        <v>0</v>
      </c>
    </row>
    <row r="132" spans="1:9" s="17" customFormat="1" x14ac:dyDescent="0.2">
      <c r="A132" s="20" t="s">
        <v>97</v>
      </c>
      <c r="B132" s="12" t="s">
        <v>121</v>
      </c>
      <c r="C132" s="12" t="s">
        <v>121</v>
      </c>
      <c r="D132" s="13">
        <f t="shared" si="13"/>
        <v>0</v>
      </c>
      <c r="E132" s="67">
        <f>+'executie PNS activitate curenta'!E132+'executie PNS Ucraina'!E132</f>
        <v>0</v>
      </c>
      <c r="F132" s="67">
        <f>+'executie PNS activitate curenta'!F132+'executie PNS Ucraina'!F132</f>
        <v>0</v>
      </c>
      <c r="G132" s="13">
        <f t="shared" si="15"/>
        <v>0</v>
      </c>
      <c r="H132" s="67">
        <f>+'executie PNS activitate curenta'!H132+'executie PNS Ucraina'!H132</f>
        <v>0</v>
      </c>
      <c r="I132" s="67">
        <f>+'executie PNS activitate curenta'!I132+'executie PNS Ucraina'!I132</f>
        <v>0</v>
      </c>
    </row>
    <row r="133" spans="1:9" s="17" customFormat="1" x14ac:dyDescent="0.2">
      <c r="A133" s="20" t="s">
        <v>98</v>
      </c>
      <c r="B133" s="12" t="s">
        <v>121</v>
      </c>
      <c r="C133" s="12" t="s">
        <v>121</v>
      </c>
      <c r="D133" s="13">
        <f t="shared" si="13"/>
        <v>0</v>
      </c>
      <c r="E133" s="67">
        <f>+'executie PNS activitate curenta'!E133+'executie PNS Ucraina'!E133</f>
        <v>0</v>
      </c>
      <c r="F133" s="67">
        <f>+'executie PNS activitate curenta'!F133+'executie PNS Ucraina'!F133</f>
        <v>0</v>
      </c>
      <c r="G133" s="13">
        <f t="shared" si="15"/>
        <v>0</v>
      </c>
      <c r="H133" s="67">
        <f>+'executie PNS activitate curenta'!H133+'executie PNS Ucraina'!H133</f>
        <v>0</v>
      </c>
      <c r="I133" s="67">
        <f>+'executie PNS activitate curenta'!I133+'executie PNS Ucraina'!I133</f>
        <v>0</v>
      </c>
    </row>
    <row r="134" spans="1:9" s="17" customFormat="1" x14ac:dyDescent="0.2">
      <c r="A134" s="20" t="s">
        <v>99</v>
      </c>
      <c r="B134" s="12" t="s">
        <v>121</v>
      </c>
      <c r="C134" s="12" t="s">
        <v>121</v>
      </c>
      <c r="D134" s="13">
        <f t="shared" si="13"/>
        <v>0</v>
      </c>
      <c r="E134" s="67">
        <f>+'executie PNS activitate curenta'!E134+'executie PNS Ucraina'!E134</f>
        <v>0</v>
      </c>
      <c r="F134" s="67">
        <f>+'executie PNS activitate curenta'!F134+'executie PNS Ucraina'!F134</f>
        <v>0</v>
      </c>
      <c r="G134" s="13">
        <f t="shared" si="15"/>
        <v>0</v>
      </c>
      <c r="H134" s="67">
        <f>+'executie PNS activitate curenta'!H134+'executie PNS Ucraina'!H134</f>
        <v>0</v>
      </c>
      <c r="I134" s="67">
        <f>+'executie PNS activitate curenta'!I134+'executie PNS Ucraina'!I134</f>
        <v>0</v>
      </c>
    </row>
    <row r="135" spans="1:9" s="17" customFormat="1" x14ac:dyDescent="0.2">
      <c r="A135" s="20" t="s">
        <v>100</v>
      </c>
      <c r="B135" s="12" t="s">
        <v>121</v>
      </c>
      <c r="C135" s="12" t="s">
        <v>121</v>
      </c>
      <c r="D135" s="13">
        <f t="shared" si="13"/>
        <v>0</v>
      </c>
      <c r="E135" s="67">
        <f>+'executie PNS activitate curenta'!E135+'executie PNS Ucraina'!E135</f>
        <v>0</v>
      </c>
      <c r="F135" s="67">
        <f>+'executie PNS activitate curenta'!F135+'executie PNS Ucraina'!F135</f>
        <v>0</v>
      </c>
      <c r="G135" s="13">
        <f t="shared" si="15"/>
        <v>0</v>
      </c>
      <c r="H135" s="67">
        <f>+'executie PNS activitate curenta'!H135+'executie PNS Ucraina'!H135</f>
        <v>0</v>
      </c>
      <c r="I135" s="67">
        <f>+'executie PNS activitate curenta'!I135+'executie PNS Ucraina'!I135</f>
        <v>0</v>
      </c>
    </row>
    <row r="136" spans="1:9" s="17" customFormat="1" x14ac:dyDescent="0.2">
      <c r="A136" s="20" t="s">
        <v>101</v>
      </c>
      <c r="B136" s="12" t="s">
        <v>121</v>
      </c>
      <c r="C136" s="12" t="s">
        <v>121</v>
      </c>
      <c r="D136" s="13">
        <f t="shared" si="13"/>
        <v>0</v>
      </c>
      <c r="E136" s="67">
        <f>+'executie PNS activitate curenta'!E136+'executie PNS Ucraina'!E136</f>
        <v>0</v>
      </c>
      <c r="F136" s="67">
        <f>+'executie PNS activitate curenta'!F136+'executie PNS Ucraina'!F136</f>
        <v>0</v>
      </c>
      <c r="G136" s="13">
        <f t="shared" si="15"/>
        <v>0</v>
      </c>
      <c r="H136" s="67">
        <f>+'executie PNS activitate curenta'!H136+'executie PNS Ucraina'!H136</f>
        <v>0</v>
      </c>
      <c r="I136" s="67">
        <f>+'executie PNS activitate curenta'!I136+'executie PNS Ucraina'!I136</f>
        <v>0</v>
      </c>
    </row>
    <row r="137" spans="1:9" s="17" customFormat="1" ht="25.5" x14ac:dyDescent="0.2">
      <c r="A137" s="77" t="s">
        <v>102</v>
      </c>
      <c r="B137" s="67">
        <f>+'executie PNS activitate curenta'!B137+'executie PNS Ucraina'!B137</f>
        <v>0</v>
      </c>
      <c r="C137" s="67">
        <f>+'executie PNS activitate curenta'!C137+'executie PNS Ucraina'!C137</f>
        <v>0</v>
      </c>
      <c r="D137" s="13">
        <f>+E137+F137</f>
        <v>0</v>
      </c>
      <c r="E137" s="13">
        <f>+E138+E139+E140+E141</f>
        <v>0</v>
      </c>
      <c r="F137" s="13">
        <f>+F138+F139+F140+F141</f>
        <v>0</v>
      </c>
      <c r="G137" s="13">
        <f t="shared" si="15"/>
        <v>0</v>
      </c>
      <c r="H137" s="13">
        <f t="shared" ref="H137:I137" si="23">+H138+H139+H140+H141</f>
        <v>0</v>
      </c>
      <c r="I137" s="13">
        <f t="shared" si="23"/>
        <v>0</v>
      </c>
    </row>
    <row r="138" spans="1:9" s="17" customFormat="1" x14ac:dyDescent="0.2">
      <c r="A138" s="20" t="s">
        <v>103</v>
      </c>
      <c r="B138" s="12" t="s">
        <v>121</v>
      </c>
      <c r="C138" s="12" t="s">
        <v>121</v>
      </c>
      <c r="D138" s="13">
        <f t="shared" si="13"/>
        <v>0</v>
      </c>
      <c r="E138" s="67">
        <f>+'executie PNS activitate curenta'!E138+'executie PNS Ucraina'!E138</f>
        <v>0</v>
      </c>
      <c r="F138" s="67">
        <f>+'executie PNS activitate curenta'!F138+'executie PNS Ucraina'!F138</f>
        <v>0</v>
      </c>
      <c r="G138" s="13">
        <f t="shared" si="15"/>
        <v>0</v>
      </c>
      <c r="H138" s="67">
        <f>+'executie PNS activitate curenta'!H138+'executie PNS Ucraina'!H138</f>
        <v>0</v>
      </c>
      <c r="I138" s="67">
        <f>+'executie PNS activitate curenta'!I138+'executie PNS Ucraina'!I138</f>
        <v>0</v>
      </c>
    </row>
    <row r="139" spans="1:9" s="17" customFormat="1" x14ac:dyDescent="0.2">
      <c r="A139" s="20" t="s">
        <v>104</v>
      </c>
      <c r="B139" s="12" t="s">
        <v>121</v>
      </c>
      <c r="C139" s="12" t="s">
        <v>121</v>
      </c>
      <c r="D139" s="13">
        <f t="shared" si="13"/>
        <v>0</v>
      </c>
      <c r="E139" s="67">
        <f>+'executie PNS activitate curenta'!E139+'executie PNS Ucraina'!E139</f>
        <v>0</v>
      </c>
      <c r="F139" s="67">
        <f>+'executie PNS activitate curenta'!F139+'executie PNS Ucraina'!F139</f>
        <v>0</v>
      </c>
      <c r="G139" s="13">
        <f t="shared" si="15"/>
        <v>0</v>
      </c>
      <c r="H139" s="67">
        <f>+'executie PNS activitate curenta'!H139+'executie PNS Ucraina'!H139</f>
        <v>0</v>
      </c>
      <c r="I139" s="67">
        <f>+'executie PNS activitate curenta'!I139+'executie PNS Ucraina'!I139</f>
        <v>0</v>
      </c>
    </row>
    <row r="140" spans="1:9" s="17" customFormat="1" ht="25.5" x14ac:dyDescent="0.2">
      <c r="A140" s="20" t="s">
        <v>105</v>
      </c>
      <c r="B140" s="12" t="s">
        <v>121</v>
      </c>
      <c r="C140" s="12" t="s">
        <v>121</v>
      </c>
      <c r="D140" s="13">
        <f t="shared" si="13"/>
        <v>0</v>
      </c>
      <c r="E140" s="67">
        <f>+'executie PNS activitate curenta'!E140+'executie PNS Ucraina'!E140</f>
        <v>0</v>
      </c>
      <c r="F140" s="67">
        <f>+'executie PNS activitate curenta'!F140+'executie PNS Ucraina'!F140</f>
        <v>0</v>
      </c>
      <c r="G140" s="13">
        <f t="shared" si="15"/>
        <v>0</v>
      </c>
      <c r="H140" s="67">
        <f>+'executie PNS activitate curenta'!H140+'executie PNS Ucraina'!H140</f>
        <v>0</v>
      </c>
      <c r="I140" s="67">
        <f>+'executie PNS activitate curenta'!I140+'executie PNS Ucraina'!I140</f>
        <v>0</v>
      </c>
    </row>
    <row r="141" spans="1:9" s="17" customFormat="1" x14ac:dyDescent="0.2">
      <c r="A141" s="20" t="s">
        <v>138</v>
      </c>
      <c r="B141" s="12" t="s">
        <v>121</v>
      </c>
      <c r="C141" s="12" t="s">
        <v>121</v>
      </c>
      <c r="D141" s="13">
        <f t="shared" si="13"/>
        <v>0</v>
      </c>
      <c r="E141" s="67">
        <f>+'executie PNS activitate curenta'!E141+'executie PNS Ucraina'!E141</f>
        <v>0</v>
      </c>
      <c r="F141" s="67">
        <f>+'executie PNS activitate curenta'!F141+'executie PNS Ucraina'!F141</f>
        <v>0</v>
      </c>
      <c r="G141" s="13">
        <f t="shared" si="15"/>
        <v>0</v>
      </c>
      <c r="H141" s="67">
        <f>+'executie PNS activitate curenta'!H141+'executie PNS Ucraina'!H141</f>
        <v>0</v>
      </c>
      <c r="I141" s="67">
        <f>+'executie PNS activitate curenta'!I141+'executie PNS Ucraina'!I141</f>
        <v>0</v>
      </c>
    </row>
    <row r="142" spans="1:9" s="17" customFormat="1" x14ac:dyDescent="0.2">
      <c r="A142" s="77" t="s">
        <v>106</v>
      </c>
      <c r="B142" s="67">
        <f>+'executie PNS activitate curenta'!B142+'executie PNS Ucraina'!B142</f>
        <v>0</v>
      </c>
      <c r="C142" s="67">
        <f>+'executie PNS activitate curenta'!C142+'executie PNS Ucraina'!C142</f>
        <v>0</v>
      </c>
      <c r="D142" s="13">
        <f t="shared" si="13"/>
        <v>0</v>
      </c>
      <c r="E142" s="67">
        <f>+'executie PNS activitate curenta'!E142+'executie PNS Ucraina'!E142</f>
        <v>0</v>
      </c>
      <c r="F142" s="67">
        <f>+'executie PNS activitate curenta'!F142+'executie PNS Ucraina'!F142</f>
        <v>0</v>
      </c>
      <c r="G142" s="13">
        <f t="shared" si="15"/>
        <v>0</v>
      </c>
      <c r="H142" s="67">
        <f>+'executie PNS activitate curenta'!H142+'executie PNS Ucraina'!H142</f>
        <v>0</v>
      </c>
      <c r="I142" s="67">
        <f>+'executie PNS activitate curenta'!I142+'executie PNS Ucraina'!I142</f>
        <v>0</v>
      </c>
    </row>
    <row r="143" spans="1:9" s="17" customFormat="1" x14ac:dyDescent="0.2">
      <c r="A143" s="77" t="s">
        <v>107</v>
      </c>
      <c r="B143" s="67">
        <f>+'executie PNS activitate curenta'!B143+'executie PNS Ucraina'!B143</f>
        <v>0</v>
      </c>
      <c r="C143" s="67">
        <f>+'executie PNS activitate curenta'!C143+'executie PNS Ucraina'!C143</f>
        <v>0</v>
      </c>
      <c r="D143" s="13">
        <f t="shared" si="13"/>
        <v>0</v>
      </c>
      <c r="E143" s="67">
        <f>+'executie PNS activitate curenta'!E143+'executie PNS Ucraina'!E143</f>
        <v>0</v>
      </c>
      <c r="F143" s="67">
        <f>+'executie PNS activitate curenta'!F143+'executie PNS Ucraina'!F143</f>
        <v>0</v>
      </c>
      <c r="G143" s="13">
        <f t="shared" si="15"/>
        <v>0</v>
      </c>
      <c r="H143" s="67">
        <f>+'executie PNS activitate curenta'!H143+'executie PNS Ucraina'!H143</f>
        <v>0</v>
      </c>
      <c r="I143" s="67">
        <f>+'executie PNS activitate curenta'!I143+'executie PNS Ucraina'!I143</f>
        <v>0</v>
      </c>
    </row>
    <row r="144" spans="1:9" s="17" customFormat="1" x14ac:dyDescent="0.2">
      <c r="A144" s="78" t="s">
        <v>108</v>
      </c>
      <c r="B144" s="67">
        <f>+'executie PNS activitate curenta'!B144+'executie PNS Ucraina'!B144</f>
        <v>14805.73</v>
      </c>
      <c r="C144" s="67">
        <f>+'executie PNS activitate curenta'!C144+'executie PNS Ucraina'!C144</f>
        <v>5407</v>
      </c>
      <c r="D144" s="13">
        <f t="shared" si="13"/>
        <v>1625.86</v>
      </c>
      <c r="E144" s="67">
        <f>+'executie PNS activitate curenta'!E144+'executie PNS Ucraina'!E144</f>
        <v>0</v>
      </c>
      <c r="F144" s="67">
        <f>+'executie PNS activitate curenta'!F144+'executie PNS Ucraina'!F144</f>
        <v>1625.86</v>
      </c>
      <c r="G144" s="13">
        <f t="shared" si="15"/>
        <v>5407</v>
      </c>
      <c r="H144" s="67">
        <f>+'executie PNS activitate curenta'!H144+'executie PNS Ucraina'!H144</f>
        <v>0</v>
      </c>
      <c r="I144" s="67">
        <f>+'executie PNS activitate curenta'!I144+'executie PNS Ucraina'!I144</f>
        <v>5407</v>
      </c>
    </row>
    <row r="145" spans="1:9" s="17" customFormat="1" x14ac:dyDescent="0.2">
      <c r="A145" s="16" t="s">
        <v>142</v>
      </c>
      <c r="B145" s="13">
        <f>+B146</f>
        <v>0</v>
      </c>
      <c r="C145" s="13">
        <f t="shared" ref="C145:I145" si="24">+C146</f>
        <v>0</v>
      </c>
      <c r="D145" s="13">
        <f t="shared" si="24"/>
        <v>0</v>
      </c>
      <c r="E145" s="13">
        <f t="shared" si="24"/>
        <v>0</v>
      </c>
      <c r="F145" s="13">
        <f t="shared" si="24"/>
        <v>0</v>
      </c>
      <c r="G145" s="13">
        <f t="shared" si="24"/>
        <v>0</v>
      </c>
      <c r="H145" s="13">
        <f t="shared" si="24"/>
        <v>0</v>
      </c>
      <c r="I145" s="13">
        <f t="shared" si="24"/>
        <v>0</v>
      </c>
    </row>
    <row r="146" spans="1:9" s="17" customFormat="1" x14ac:dyDescent="0.2">
      <c r="A146" s="18" t="s">
        <v>143</v>
      </c>
      <c r="B146" s="67">
        <f>+'executie PNS activitate curenta'!B146+'executie PNS Ucraina'!B146</f>
        <v>0</v>
      </c>
      <c r="C146" s="67">
        <f>+'executie PNS activitate curenta'!C146+'executie PNS Ucraina'!C146</f>
        <v>0</v>
      </c>
      <c r="D146" s="13">
        <f>+E146+F146</f>
        <v>0</v>
      </c>
      <c r="E146" s="67">
        <f>+'executie PNS activitate curenta'!E146+'executie PNS Ucraina'!E146</f>
        <v>0</v>
      </c>
      <c r="F146" s="67">
        <f>+'executie PNS activitate curenta'!F146+'executie PNS Ucraina'!F146</f>
        <v>0</v>
      </c>
      <c r="G146" s="13">
        <f>+H146+I146</f>
        <v>0</v>
      </c>
      <c r="H146" s="67">
        <f>+'executie PNS activitate curenta'!H146+'executie PNS Ucraina'!H146</f>
        <v>0</v>
      </c>
      <c r="I146" s="67">
        <f>+'executie PNS activitate curenta'!I146+'executie PNS Ucraina'!I146</f>
        <v>0</v>
      </c>
    </row>
    <row r="147" spans="1:9" s="17" customFormat="1" ht="27.75" x14ac:dyDescent="0.25">
      <c r="A147" s="19" t="s">
        <v>110</v>
      </c>
      <c r="B147" s="13">
        <f>+B148+B149+B152+B150+B151</f>
        <v>6201.14</v>
      </c>
      <c r="C147" s="13">
        <f t="shared" ref="C147:I147" si="25">+C148+C149+C152+C150+C151</f>
        <v>5416.14</v>
      </c>
      <c r="D147" s="13">
        <f t="shared" si="25"/>
        <v>2282.2600000000002</v>
      </c>
      <c r="E147" s="13">
        <f t="shared" si="25"/>
        <v>1997.41</v>
      </c>
      <c r="F147" s="13">
        <f t="shared" si="25"/>
        <v>284.85000000000002</v>
      </c>
      <c r="G147" s="13">
        <f t="shared" si="25"/>
        <v>5415.7900000000009</v>
      </c>
      <c r="H147" s="13">
        <f t="shared" si="25"/>
        <v>4390.3900000000003</v>
      </c>
      <c r="I147" s="13">
        <f t="shared" si="25"/>
        <v>1025.4000000000001</v>
      </c>
    </row>
    <row r="148" spans="1:9" s="17" customFormat="1" x14ac:dyDescent="0.2">
      <c r="A148" s="20" t="s">
        <v>111</v>
      </c>
      <c r="B148" s="67">
        <f>+'executie PNS activitate curenta'!B148+'executie PNS Ucraina'!B148</f>
        <v>6201.14</v>
      </c>
      <c r="C148" s="67">
        <f>+'executie PNS activitate curenta'!C148+'executie PNS Ucraina'!C148</f>
        <v>5416.14</v>
      </c>
      <c r="D148" s="13">
        <f t="shared" si="13"/>
        <v>2282.2600000000002</v>
      </c>
      <c r="E148" s="67">
        <f>+'executie PNS activitate curenta'!E148+'executie PNS Ucraina'!E148</f>
        <v>1997.41</v>
      </c>
      <c r="F148" s="67">
        <f>+'executie PNS activitate curenta'!F148+'executie PNS Ucraina'!F148</f>
        <v>284.85000000000002</v>
      </c>
      <c r="G148" s="13">
        <f t="shared" si="15"/>
        <v>5415.7900000000009</v>
      </c>
      <c r="H148" s="67">
        <f>+'executie PNS activitate curenta'!H148+'executie PNS Ucraina'!H148</f>
        <v>4390.3900000000003</v>
      </c>
      <c r="I148" s="67">
        <f>+'executie PNS activitate curenta'!I148+'executie PNS Ucraina'!I148</f>
        <v>1025.4000000000001</v>
      </c>
    </row>
    <row r="149" spans="1:9" s="17" customFormat="1" x14ac:dyDescent="0.2">
      <c r="A149" s="20" t="s">
        <v>137</v>
      </c>
      <c r="B149" s="67">
        <f>+'executie PNS activitate curenta'!B149+'executie PNS Ucraina'!B149</f>
        <v>0</v>
      </c>
      <c r="C149" s="67">
        <f>+'executie PNS activitate curenta'!C149+'executie PNS Ucraina'!C149</f>
        <v>0</v>
      </c>
      <c r="D149" s="13">
        <f t="shared" si="13"/>
        <v>0</v>
      </c>
      <c r="E149" s="67">
        <f>+'executie PNS activitate curenta'!E149+'executie PNS Ucraina'!E149</f>
        <v>0</v>
      </c>
      <c r="F149" s="67">
        <f>+'executie PNS activitate curenta'!F149+'executie PNS Ucraina'!F149</f>
        <v>0</v>
      </c>
      <c r="G149" s="13">
        <f t="shared" si="15"/>
        <v>0</v>
      </c>
      <c r="H149" s="67">
        <f>+'executie PNS activitate curenta'!H149+'executie PNS Ucraina'!H149</f>
        <v>0</v>
      </c>
      <c r="I149" s="67">
        <f>+'executie PNS activitate curenta'!I149+'executie PNS Ucraina'!I149</f>
        <v>0</v>
      </c>
    </row>
    <row r="150" spans="1:9" s="17" customFormat="1" x14ac:dyDescent="0.2">
      <c r="A150" s="20" t="s">
        <v>141</v>
      </c>
      <c r="B150" s="67">
        <f>+'executie PNS activitate curenta'!B150+'executie PNS Ucraina'!B150</f>
        <v>0</v>
      </c>
      <c r="C150" s="67">
        <f>+'executie PNS activitate curenta'!C150+'executie PNS Ucraina'!C150</f>
        <v>0</v>
      </c>
      <c r="D150" s="13">
        <f t="shared" si="13"/>
        <v>0</v>
      </c>
      <c r="E150" s="67">
        <f>+'executie PNS activitate curenta'!E150+'executie PNS Ucraina'!E150</f>
        <v>0</v>
      </c>
      <c r="F150" s="67">
        <f>+'executie PNS activitate curenta'!F150+'executie PNS Ucraina'!F150</f>
        <v>0</v>
      </c>
      <c r="G150" s="13">
        <f t="shared" si="15"/>
        <v>0</v>
      </c>
      <c r="H150" s="67">
        <f>+'executie PNS activitate curenta'!H150+'executie PNS Ucraina'!H150</f>
        <v>0</v>
      </c>
      <c r="I150" s="67">
        <f>+'executie PNS activitate curenta'!I150+'executie PNS Ucraina'!I150</f>
        <v>0</v>
      </c>
    </row>
    <row r="151" spans="1:9" s="17" customFormat="1" x14ac:dyDescent="0.2">
      <c r="A151" s="20" t="s">
        <v>140</v>
      </c>
      <c r="B151" s="67">
        <f>+'executie PNS activitate curenta'!B151+'executie PNS Ucraina'!B151</f>
        <v>0</v>
      </c>
      <c r="C151" s="67">
        <f>+'executie PNS activitate curenta'!C151+'executie PNS Ucraina'!C151</f>
        <v>0</v>
      </c>
      <c r="D151" s="13">
        <f t="shared" si="13"/>
        <v>0</v>
      </c>
      <c r="E151" s="67">
        <f>+'executie PNS activitate curenta'!E151+'executie PNS Ucraina'!E151</f>
        <v>0</v>
      </c>
      <c r="F151" s="67">
        <f>+'executie PNS activitate curenta'!F151+'executie PNS Ucraina'!F151</f>
        <v>0</v>
      </c>
      <c r="G151" s="13">
        <f t="shared" si="15"/>
        <v>0</v>
      </c>
      <c r="H151" s="67">
        <f>+'executie PNS activitate curenta'!H151+'executie PNS Ucraina'!H151</f>
        <v>0</v>
      </c>
      <c r="I151" s="67">
        <f>+'executie PNS activitate curenta'!I151+'executie PNS Ucraina'!I151</f>
        <v>0</v>
      </c>
    </row>
    <row r="152" spans="1:9" s="17" customFormat="1" x14ac:dyDescent="0.2">
      <c r="A152" s="20" t="s">
        <v>133</v>
      </c>
      <c r="B152" s="67">
        <f>+'executie PNS activitate curenta'!B152+'executie PNS Ucraina'!B152</f>
        <v>0</v>
      </c>
      <c r="C152" s="67">
        <f>+'executie PNS activitate curenta'!C152+'executie PNS Ucraina'!C152</f>
        <v>0</v>
      </c>
      <c r="D152" s="13">
        <f t="shared" si="13"/>
        <v>0</v>
      </c>
      <c r="E152" s="67">
        <f>+'executie PNS activitate curenta'!E152+'executie PNS Ucraina'!E152</f>
        <v>0</v>
      </c>
      <c r="F152" s="67">
        <f>+'executie PNS activitate curenta'!F152+'executie PNS Ucraina'!F152</f>
        <v>0</v>
      </c>
      <c r="G152" s="13">
        <f t="shared" si="15"/>
        <v>0</v>
      </c>
      <c r="H152" s="67">
        <f>+'executie PNS activitate curenta'!H152+'executie PNS Ucraina'!H152</f>
        <v>0</v>
      </c>
      <c r="I152" s="67">
        <f>+'executie PNS activitate curenta'!I152+'executie PNS Ucraina'!I152</f>
        <v>0</v>
      </c>
    </row>
    <row r="153" spans="1:9" s="17" customFormat="1" x14ac:dyDescent="0.2">
      <c r="A153" s="79" t="s">
        <v>109</v>
      </c>
      <c r="B153" s="13">
        <f t="shared" ref="B153:I153" si="26">+B10+B17+B30+B33+B70+B71+B85+B90+B94+B105+B106+B121+B124+B144+B145</f>
        <v>31647.460000000003</v>
      </c>
      <c r="C153" s="13">
        <f t="shared" si="26"/>
        <v>19035.730000000003</v>
      </c>
      <c r="D153" s="13">
        <f t="shared" si="26"/>
        <v>5292.2899999999991</v>
      </c>
      <c r="E153" s="13">
        <f t="shared" si="26"/>
        <v>759.24999999999989</v>
      </c>
      <c r="F153" s="13">
        <f t="shared" si="26"/>
        <v>4533.04</v>
      </c>
      <c r="G153" s="13">
        <f t="shared" si="26"/>
        <v>19033.11</v>
      </c>
      <c r="H153" s="13">
        <f t="shared" si="26"/>
        <v>2738.5799999999995</v>
      </c>
      <c r="I153" s="13">
        <f t="shared" si="26"/>
        <v>16294.53</v>
      </c>
    </row>
    <row r="154" spans="1:9" s="17" customFormat="1" ht="12.75" customHeight="1" x14ac:dyDescent="0.2">
      <c r="A154" s="78" t="s">
        <v>112</v>
      </c>
      <c r="B154" s="13">
        <f t="shared" ref="B154:I154" si="27">B11+B18+B30+B37+B70+B71+B122+B90</f>
        <v>16024.720000000001</v>
      </c>
      <c r="C154" s="13">
        <f t="shared" si="27"/>
        <v>12952.720000000001</v>
      </c>
      <c r="D154" s="13">
        <f t="shared" si="27"/>
        <v>2222.58</v>
      </c>
      <c r="E154" s="13">
        <f t="shared" si="27"/>
        <v>97.8</v>
      </c>
      <c r="F154" s="13">
        <f t="shared" si="27"/>
        <v>2124.7799999999997</v>
      </c>
      <c r="G154" s="13">
        <f t="shared" si="27"/>
        <v>8512.5399999999991</v>
      </c>
      <c r="H154" s="13">
        <f t="shared" si="27"/>
        <v>702.91000000000008</v>
      </c>
      <c r="I154" s="13">
        <f t="shared" si="27"/>
        <v>7809.63</v>
      </c>
    </row>
    <row r="155" spans="1:9" s="17" customFormat="1" x14ac:dyDescent="0.2">
      <c r="A155" s="78" t="s">
        <v>113</v>
      </c>
      <c r="B155" s="13">
        <f t="shared" ref="B155:I155" si="28">B13++B19+B23+B85+B94+B105+B106+B123+B124-B126+B34</f>
        <v>817.01</v>
      </c>
      <c r="C155" s="13">
        <f t="shared" si="28"/>
        <v>676.01</v>
      </c>
      <c r="D155" s="13">
        <f t="shared" si="28"/>
        <v>208.94000000000003</v>
      </c>
      <c r="E155" s="13">
        <f t="shared" si="28"/>
        <v>67.95</v>
      </c>
      <c r="F155" s="13">
        <f t="shared" si="28"/>
        <v>140.99</v>
      </c>
      <c r="G155" s="13">
        <f t="shared" si="28"/>
        <v>675.88</v>
      </c>
      <c r="H155" s="13">
        <f t="shared" si="28"/>
        <v>139.13999999999999</v>
      </c>
      <c r="I155" s="13">
        <f t="shared" si="28"/>
        <v>536.74</v>
      </c>
    </row>
    <row r="156" spans="1:9" x14ac:dyDescent="0.2">
      <c r="A156" s="80"/>
      <c r="B156" s="81"/>
    </row>
    <row r="157" spans="1:9" x14ac:dyDescent="0.2">
      <c r="A157" s="82"/>
      <c r="B157" s="81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17"/>
      <c r="B160" s="83"/>
    </row>
    <row r="161" spans="1:2" x14ac:dyDescent="0.2">
      <c r="A161" s="17"/>
      <c r="B161" s="83"/>
    </row>
    <row r="162" spans="1:2" x14ac:dyDescent="0.2">
      <c r="A162" s="82"/>
      <c r="B162" s="81"/>
    </row>
    <row r="163" spans="1:2" x14ac:dyDescent="0.2">
      <c r="A163" s="84"/>
      <c r="B163" s="83"/>
    </row>
    <row r="164" spans="1:2" x14ac:dyDescent="0.2">
      <c r="A164" s="17"/>
      <c r="B164" s="83"/>
    </row>
    <row r="165" spans="1:2" x14ac:dyDescent="0.2">
      <c r="A165" s="17"/>
      <c r="B165" s="81"/>
    </row>
    <row r="166" spans="1:2" x14ac:dyDescent="0.2">
      <c r="A166" s="17"/>
      <c r="B166" s="83"/>
    </row>
    <row r="167" spans="1:2" x14ac:dyDescent="0.2">
      <c r="A167" s="17"/>
      <c r="B167" s="83"/>
    </row>
    <row r="168" spans="1:2" x14ac:dyDescent="0.2">
      <c r="A168" s="17"/>
      <c r="B168" s="83"/>
    </row>
    <row r="169" spans="1:2" x14ac:dyDescent="0.2">
      <c r="A169" s="17"/>
      <c r="B169" s="83"/>
    </row>
    <row r="170" spans="1:2" x14ac:dyDescent="0.2">
      <c r="A170" s="17"/>
      <c r="B170" s="83"/>
    </row>
    <row r="171" spans="1:2" x14ac:dyDescent="0.2">
      <c r="A171" s="82"/>
      <c r="B171" s="81"/>
    </row>
    <row r="172" spans="1:2" x14ac:dyDescent="0.2">
      <c r="A172" s="17"/>
      <c r="B172" s="17"/>
    </row>
    <row r="173" spans="1:2" x14ac:dyDescent="0.2">
      <c r="A173" s="85"/>
      <c r="B173" s="81"/>
    </row>
    <row r="174" spans="1:2" x14ac:dyDescent="0.2">
      <c r="A174" s="17"/>
      <c r="B174" s="83"/>
    </row>
    <row r="175" spans="1:2" x14ac:dyDescent="0.2">
      <c r="A175" s="17"/>
      <c r="B175" s="83"/>
    </row>
    <row r="176" spans="1:2" x14ac:dyDescent="0.2">
      <c r="A176" s="85"/>
      <c r="B176" s="81"/>
    </row>
    <row r="177" spans="1:2" x14ac:dyDescent="0.2">
      <c r="A177" s="17"/>
      <c r="B177" s="83"/>
    </row>
    <row r="178" spans="1:2" x14ac:dyDescent="0.2">
      <c r="A178" s="17"/>
      <c r="B178" s="83"/>
    </row>
    <row r="179" spans="1:2" x14ac:dyDescent="0.2">
      <c r="A179" s="82"/>
      <c r="B179" s="81"/>
    </row>
    <row r="180" spans="1:2" x14ac:dyDescent="0.2">
      <c r="A180" s="82"/>
      <c r="B180" s="81"/>
    </row>
    <row r="181" spans="1:2" x14ac:dyDescent="0.2">
      <c r="A181" s="86"/>
      <c r="B181" s="81"/>
    </row>
    <row r="182" spans="1:2" x14ac:dyDescent="0.2">
      <c r="A182" s="17"/>
      <c r="B182" s="17"/>
    </row>
    <row r="183" spans="1:2" ht="15.75" x14ac:dyDescent="0.25">
      <c r="A183" s="17"/>
      <c r="B183" s="87"/>
    </row>
    <row r="184" spans="1:2" x14ac:dyDescent="0.2">
      <c r="A184" s="17"/>
      <c r="B184" s="17"/>
    </row>
    <row r="185" spans="1:2" x14ac:dyDescent="0.2">
      <c r="A185" s="17"/>
      <c r="B185" s="17"/>
    </row>
    <row r="186" spans="1:2" x14ac:dyDescent="0.2">
      <c r="A186" s="17"/>
      <c r="B186" s="17"/>
    </row>
    <row r="187" spans="1:2" x14ac:dyDescent="0.2">
      <c r="A187" s="17"/>
      <c r="B187" s="1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187"/>
  <sheetViews>
    <sheetView view="pageBreakPreview" zoomScaleNormal="100" zoomScaleSheetLayoutView="100" workbookViewId="0">
      <pane xSplit="1" ySplit="8" topLeftCell="B146" activePane="bottomRight" state="frozen"/>
      <selection activeCell="A38" sqref="A38"/>
      <selection pane="topRight" activeCell="A38" sqref="A38"/>
      <selection pane="bottomLeft" activeCell="A38" sqref="A38"/>
      <selection pane="bottomRight" activeCell="H47" sqref="H47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154</v>
      </c>
      <c r="B1" s="22"/>
    </row>
    <row r="2" spans="1:9" x14ac:dyDescent="0.2">
      <c r="B2" s="23"/>
      <c r="C2" s="24"/>
    </row>
    <row r="3" spans="1:9" ht="16.5" x14ac:dyDescent="0.2">
      <c r="A3" s="101" t="s">
        <v>152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164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2" t="s">
        <v>114</v>
      </c>
      <c r="B7" s="103" t="s">
        <v>161</v>
      </c>
      <c r="C7" s="103" t="s">
        <v>163</v>
      </c>
      <c r="D7" s="100" t="s">
        <v>165</v>
      </c>
      <c r="E7" s="99"/>
      <c r="F7" s="99"/>
      <c r="G7" s="100" t="s">
        <v>166</v>
      </c>
      <c r="H7" s="99"/>
      <c r="I7" s="99"/>
    </row>
    <row r="8" spans="1:9" s="28" customFormat="1" ht="46.5" customHeight="1" x14ac:dyDescent="0.15">
      <c r="A8" s="102"/>
      <c r="B8" s="103"/>
      <c r="C8" s="103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5415.8</v>
      </c>
      <c r="C10" s="4">
        <f t="shared" ref="C10:F10" si="0">+C11+C12+C13+C14+C15+C16</f>
        <v>4438.8</v>
      </c>
      <c r="D10" s="4">
        <f>+E10+F10</f>
        <v>1234.9099999999999</v>
      </c>
      <c r="E10" s="4">
        <f t="shared" si="0"/>
        <v>593.5</v>
      </c>
      <c r="F10" s="4">
        <f t="shared" si="0"/>
        <v>641.41</v>
      </c>
      <c r="G10" s="4">
        <f>+H10+I10</f>
        <v>4437.6899999999996</v>
      </c>
      <c r="H10" s="4">
        <f t="shared" ref="H10:I10" si="1">+H11+H12+H13+H14+H15+H16</f>
        <v>1896.53</v>
      </c>
      <c r="I10" s="4">
        <f t="shared" si="1"/>
        <v>2541.16</v>
      </c>
    </row>
    <row r="11" spans="1:9" x14ac:dyDescent="0.2">
      <c r="A11" s="33" t="s">
        <v>2</v>
      </c>
      <c r="B11" s="4">
        <v>5415.8</v>
      </c>
      <c r="C11" s="4">
        <v>4438.8</v>
      </c>
      <c r="D11" s="4">
        <f t="shared" ref="D11:D80" si="2">+E11+F11</f>
        <v>0</v>
      </c>
      <c r="E11" s="8">
        <v>0</v>
      </c>
      <c r="F11" s="8">
        <v>0</v>
      </c>
      <c r="G11" s="4">
        <f t="shared" ref="G11:G80" si="3">+H11+I11</f>
        <v>0</v>
      </c>
      <c r="H11" s="8">
        <v>0</v>
      </c>
      <c r="I11" s="8">
        <v>0</v>
      </c>
    </row>
    <row r="12" spans="1:9" ht="25.5" x14ac:dyDescent="0.2">
      <c r="A12" s="33" t="s">
        <v>3</v>
      </c>
      <c r="B12" s="4"/>
      <c r="C12" s="8"/>
      <c r="D12" s="4">
        <f t="shared" si="2"/>
        <v>1234.9099999999999</v>
      </c>
      <c r="E12" s="8">
        <v>593.5</v>
      </c>
      <c r="F12" s="8">
        <v>641.41</v>
      </c>
      <c r="G12" s="4">
        <f t="shared" si="3"/>
        <v>4437.6899999999996</v>
      </c>
      <c r="H12" s="8">
        <v>1896.53</v>
      </c>
      <c r="I12" s="8">
        <v>2541.16</v>
      </c>
    </row>
    <row r="13" spans="1:9" ht="16.5" customHeight="1" x14ac:dyDescent="0.2">
      <c r="A13" s="33" t="s">
        <v>4</v>
      </c>
      <c r="B13" s="4"/>
      <c r="C13" s="8"/>
      <c r="D13" s="4">
        <f t="shared" si="2"/>
        <v>0</v>
      </c>
      <c r="E13" s="8"/>
      <c r="F13" s="8"/>
      <c r="G13" s="4">
        <f t="shared" si="3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2"/>
        <v>0</v>
      </c>
      <c r="E14" s="8"/>
      <c r="F14" s="8"/>
      <c r="G14" s="4">
        <f t="shared" si="3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2"/>
        <v>0</v>
      </c>
      <c r="E15" s="8"/>
      <c r="F15" s="8"/>
      <c r="G15" s="4">
        <f t="shared" si="3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2"/>
        <v>0</v>
      </c>
      <c r="E16" s="8"/>
      <c r="F16" s="8"/>
      <c r="G16" s="4">
        <f t="shared" si="3"/>
        <v>0</v>
      </c>
      <c r="H16" s="8"/>
      <c r="I16" s="8"/>
    </row>
    <row r="17" spans="1:9" x14ac:dyDescent="0.2">
      <c r="A17" s="1" t="s">
        <v>8</v>
      </c>
      <c r="B17" s="4">
        <f>+B18+B19+B23+B22</f>
        <v>9639.8700000000008</v>
      </c>
      <c r="C17" s="4">
        <f t="shared" ref="C17:F17" si="4">+C18+C19+C23+C22</f>
        <v>7725.8700000000008</v>
      </c>
      <c r="D17" s="4">
        <f t="shared" si="2"/>
        <v>1982.6</v>
      </c>
      <c r="E17" s="4">
        <f t="shared" si="4"/>
        <v>18.55</v>
      </c>
      <c r="F17" s="4">
        <f t="shared" si="4"/>
        <v>1964.05</v>
      </c>
      <c r="G17" s="4">
        <f t="shared" si="3"/>
        <v>7724.7199999999993</v>
      </c>
      <c r="H17" s="4">
        <f t="shared" ref="H17:I17" si="5">+H18+H19+H23+H22</f>
        <v>26.860000000000003</v>
      </c>
      <c r="I17" s="4">
        <f t="shared" si="5"/>
        <v>7697.86</v>
      </c>
    </row>
    <row r="18" spans="1:9" x14ac:dyDescent="0.2">
      <c r="A18" s="34" t="s">
        <v>9</v>
      </c>
      <c r="B18" s="35">
        <v>8947.35</v>
      </c>
      <c r="C18" s="35">
        <v>7168.35</v>
      </c>
      <c r="D18" s="4">
        <f t="shared" si="2"/>
        <v>1824.34</v>
      </c>
      <c r="E18" s="8">
        <v>1.28</v>
      </c>
      <c r="F18" s="8">
        <v>1823.06</v>
      </c>
      <c r="G18" s="4">
        <f t="shared" si="3"/>
        <v>7167.3099999999995</v>
      </c>
      <c r="H18" s="8">
        <v>6.19</v>
      </c>
      <c r="I18" s="8">
        <v>7161.12</v>
      </c>
    </row>
    <row r="19" spans="1:9" x14ac:dyDescent="0.2">
      <c r="A19" s="36" t="s">
        <v>10</v>
      </c>
      <c r="B19" s="35">
        <v>667.76</v>
      </c>
      <c r="C19" s="35">
        <v>536.76</v>
      </c>
      <c r="D19" s="4">
        <f t="shared" si="2"/>
        <v>140.99</v>
      </c>
      <c r="E19" s="8">
        <f>+E20+E21</f>
        <v>0</v>
      </c>
      <c r="F19" s="8">
        <f>+F20+F21</f>
        <v>140.99</v>
      </c>
      <c r="G19" s="4">
        <f t="shared" si="3"/>
        <v>536.74</v>
      </c>
      <c r="H19" s="8">
        <f>+H20+H21</f>
        <v>0</v>
      </c>
      <c r="I19" s="8">
        <f>+I20+I21</f>
        <v>536.74</v>
      </c>
    </row>
    <row r="20" spans="1:9" x14ac:dyDescent="0.2">
      <c r="A20" s="9" t="s">
        <v>126</v>
      </c>
      <c r="B20" s="10" t="s">
        <v>121</v>
      </c>
      <c r="C20" s="10" t="s">
        <v>121</v>
      </c>
      <c r="D20" s="4">
        <f t="shared" si="2"/>
        <v>4.8</v>
      </c>
      <c r="E20" s="8"/>
      <c r="F20" s="8">
        <v>4.8</v>
      </c>
      <c r="G20" s="4">
        <f t="shared" si="3"/>
        <v>18.12</v>
      </c>
      <c r="H20" s="8"/>
      <c r="I20" s="8">
        <v>18.12</v>
      </c>
    </row>
    <row r="21" spans="1:9" x14ac:dyDescent="0.2">
      <c r="A21" s="9" t="s">
        <v>127</v>
      </c>
      <c r="B21" s="10" t="s">
        <v>121</v>
      </c>
      <c r="C21" s="10" t="s">
        <v>121</v>
      </c>
      <c r="D21" s="4">
        <f t="shared" si="2"/>
        <v>136.19</v>
      </c>
      <c r="E21" s="8"/>
      <c r="F21" s="8">
        <v>136.19</v>
      </c>
      <c r="G21" s="4">
        <f t="shared" si="3"/>
        <v>518.62</v>
      </c>
      <c r="H21" s="8"/>
      <c r="I21" s="8">
        <v>518.62</v>
      </c>
    </row>
    <row r="22" spans="1:9" ht="25.5" x14ac:dyDescent="0.2">
      <c r="A22" s="37" t="s">
        <v>11</v>
      </c>
      <c r="B22" s="35"/>
      <c r="C22" s="8"/>
      <c r="D22" s="4">
        <f t="shared" si="2"/>
        <v>0</v>
      </c>
      <c r="E22" s="8"/>
      <c r="F22" s="8"/>
      <c r="G22" s="4">
        <f t="shared" si="3"/>
        <v>0</v>
      </c>
      <c r="H22" s="8"/>
      <c r="I22" s="8"/>
    </row>
    <row r="23" spans="1:9" ht="25.5" x14ac:dyDescent="0.2">
      <c r="A23" s="37" t="s">
        <v>120</v>
      </c>
      <c r="B23" s="35">
        <v>24.76</v>
      </c>
      <c r="C23" s="35">
        <v>20.76</v>
      </c>
      <c r="D23" s="4">
        <f t="shared" si="2"/>
        <v>17.27</v>
      </c>
      <c r="E23" s="35">
        <f t="shared" ref="E23:F23" si="6">+E24+E25+E26+E27+E28+E29</f>
        <v>17.27</v>
      </c>
      <c r="F23" s="35">
        <f t="shared" si="6"/>
        <v>0</v>
      </c>
      <c r="G23" s="4">
        <f t="shared" si="3"/>
        <v>20.67</v>
      </c>
      <c r="H23" s="35">
        <f t="shared" ref="H23:I23" si="7">+H24+H25+H26+H27+H28+H29</f>
        <v>20.67</v>
      </c>
      <c r="I23" s="35">
        <f t="shared" si="7"/>
        <v>0</v>
      </c>
    </row>
    <row r="24" spans="1:9" x14ac:dyDescent="0.2">
      <c r="A24" s="37" t="s">
        <v>12</v>
      </c>
      <c r="B24" s="10" t="s">
        <v>121</v>
      </c>
      <c r="C24" s="10" t="s">
        <v>121</v>
      </c>
      <c r="D24" s="4">
        <f t="shared" si="2"/>
        <v>17.27</v>
      </c>
      <c r="E24" s="8">
        <v>17.27</v>
      </c>
      <c r="F24" s="8"/>
      <c r="G24" s="4">
        <f t="shared" si="3"/>
        <v>20.67</v>
      </c>
      <c r="H24" s="8">
        <v>20.67</v>
      </c>
      <c r="I24" s="8"/>
    </row>
    <row r="25" spans="1:9" x14ac:dyDescent="0.2">
      <c r="A25" s="37" t="s">
        <v>13</v>
      </c>
      <c r="B25" s="10" t="s">
        <v>121</v>
      </c>
      <c r="C25" s="10" t="s">
        <v>121</v>
      </c>
      <c r="D25" s="4">
        <f t="shared" si="2"/>
        <v>0</v>
      </c>
      <c r="E25" s="8"/>
      <c r="F25" s="8"/>
      <c r="G25" s="4">
        <f t="shared" si="3"/>
        <v>0</v>
      </c>
      <c r="H25" s="8"/>
      <c r="I25" s="8"/>
    </row>
    <row r="26" spans="1:9" x14ac:dyDescent="0.2">
      <c r="A26" s="37" t="s">
        <v>14</v>
      </c>
      <c r="B26" s="10" t="s">
        <v>121</v>
      </c>
      <c r="C26" s="10" t="s">
        <v>121</v>
      </c>
      <c r="D26" s="4">
        <f t="shared" si="2"/>
        <v>0</v>
      </c>
      <c r="E26" s="8"/>
      <c r="F26" s="8"/>
      <c r="G26" s="4">
        <f t="shared" si="3"/>
        <v>0</v>
      </c>
      <c r="H26" s="8"/>
      <c r="I26" s="8"/>
    </row>
    <row r="27" spans="1:9" x14ac:dyDescent="0.2">
      <c r="A27" s="37" t="s">
        <v>15</v>
      </c>
      <c r="B27" s="10" t="s">
        <v>121</v>
      </c>
      <c r="C27" s="10" t="s">
        <v>121</v>
      </c>
      <c r="D27" s="4">
        <f t="shared" si="2"/>
        <v>0</v>
      </c>
      <c r="E27" s="8"/>
      <c r="F27" s="8"/>
      <c r="G27" s="4">
        <f t="shared" si="3"/>
        <v>0</v>
      </c>
      <c r="H27" s="8"/>
      <c r="I27" s="8"/>
    </row>
    <row r="28" spans="1:9" x14ac:dyDescent="0.2">
      <c r="A28" s="37" t="s">
        <v>16</v>
      </c>
      <c r="B28" s="10" t="s">
        <v>121</v>
      </c>
      <c r="C28" s="10" t="s">
        <v>121</v>
      </c>
      <c r="D28" s="4">
        <f t="shared" si="2"/>
        <v>0</v>
      </c>
      <c r="E28" s="8"/>
      <c r="F28" s="8"/>
      <c r="G28" s="4">
        <f t="shared" si="3"/>
        <v>0</v>
      </c>
      <c r="H28" s="8"/>
      <c r="I28" s="8"/>
    </row>
    <row r="29" spans="1:9" x14ac:dyDescent="0.2">
      <c r="A29" s="37" t="s">
        <v>17</v>
      </c>
      <c r="B29" s="10" t="s">
        <v>121</v>
      </c>
      <c r="C29" s="10" t="s">
        <v>121</v>
      </c>
      <c r="D29" s="4">
        <f t="shared" si="2"/>
        <v>0</v>
      </c>
      <c r="E29" s="8"/>
      <c r="F29" s="8"/>
      <c r="G29" s="4">
        <f t="shared" si="3"/>
        <v>0</v>
      </c>
      <c r="H29" s="8"/>
      <c r="I29" s="8"/>
    </row>
    <row r="30" spans="1:9" x14ac:dyDescent="0.2">
      <c r="A30" s="1" t="s">
        <v>18</v>
      </c>
      <c r="B30" s="4">
        <f>+B31+B32</f>
        <v>123</v>
      </c>
      <c r="C30" s="4">
        <f t="shared" ref="C30:F30" si="8">+C31+C32</f>
        <v>89</v>
      </c>
      <c r="D30" s="4">
        <f t="shared" si="2"/>
        <v>17.95</v>
      </c>
      <c r="E30" s="4">
        <f t="shared" si="8"/>
        <v>0</v>
      </c>
      <c r="F30" s="4">
        <f t="shared" si="8"/>
        <v>17.95</v>
      </c>
      <c r="G30" s="4">
        <f t="shared" si="3"/>
        <v>89</v>
      </c>
      <c r="H30" s="4">
        <f t="shared" ref="H30:I30" si="9">+H31+H32</f>
        <v>0</v>
      </c>
      <c r="I30" s="4">
        <f t="shared" si="9"/>
        <v>89</v>
      </c>
    </row>
    <row r="31" spans="1:9" x14ac:dyDescent="0.2">
      <c r="A31" s="9" t="s">
        <v>19</v>
      </c>
      <c r="B31" s="35">
        <v>123</v>
      </c>
      <c r="C31" s="35">
        <v>89</v>
      </c>
      <c r="D31" s="4">
        <f t="shared" si="2"/>
        <v>17.95</v>
      </c>
      <c r="E31" s="8"/>
      <c r="F31" s="8">
        <v>17.95</v>
      </c>
      <c r="G31" s="4">
        <f t="shared" si="3"/>
        <v>89</v>
      </c>
      <c r="H31" s="8"/>
      <c r="I31" s="8">
        <v>89</v>
      </c>
    </row>
    <row r="32" spans="1:9" x14ac:dyDescent="0.2">
      <c r="A32" s="9" t="s">
        <v>20</v>
      </c>
      <c r="B32" s="35">
        <v>0</v>
      </c>
      <c r="C32" s="8">
        <v>0</v>
      </c>
      <c r="D32" s="4">
        <f t="shared" si="2"/>
        <v>0</v>
      </c>
      <c r="E32" s="8"/>
      <c r="F32" s="8"/>
      <c r="G32" s="4">
        <f t="shared" si="3"/>
        <v>0</v>
      </c>
      <c r="H32" s="8"/>
      <c r="I32" s="8"/>
    </row>
    <row r="33" spans="1:9" x14ac:dyDescent="0.2">
      <c r="A33" s="1" t="s">
        <v>21</v>
      </c>
      <c r="B33" s="4">
        <f t="shared" ref="B33:F33" si="10">+B37+B34</f>
        <v>841.52</v>
      </c>
      <c r="C33" s="4">
        <f t="shared" si="10"/>
        <v>559.52</v>
      </c>
      <c r="D33" s="4">
        <f t="shared" si="2"/>
        <v>283.77</v>
      </c>
      <c r="E33" s="4">
        <f t="shared" si="10"/>
        <v>0</v>
      </c>
      <c r="F33" s="4">
        <f t="shared" si="10"/>
        <v>283.77</v>
      </c>
      <c r="G33" s="4">
        <f t="shared" si="3"/>
        <v>559.51</v>
      </c>
      <c r="H33" s="4">
        <f t="shared" ref="H33:I33" si="11">+H37+H34</f>
        <v>0</v>
      </c>
      <c r="I33" s="4">
        <f t="shared" si="11"/>
        <v>559.51</v>
      </c>
    </row>
    <row r="34" spans="1:9" x14ac:dyDescent="0.2">
      <c r="A34" s="38" t="s">
        <v>128</v>
      </c>
      <c r="B34" s="35"/>
      <c r="C34" s="35"/>
      <c r="D34" s="4">
        <f t="shared" si="2"/>
        <v>0</v>
      </c>
      <c r="E34" s="35">
        <f t="shared" ref="E34:F34" si="12">+E35+E36</f>
        <v>0</v>
      </c>
      <c r="F34" s="35">
        <f t="shared" si="12"/>
        <v>0</v>
      </c>
      <c r="G34" s="4">
        <f t="shared" si="3"/>
        <v>0</v>
      </c>
      <c r="H34" s="35">
        <f t="shared" ref="H34:I34" si="13">+H35+H36</f>
        <v>0</v>
      </c>
      <c r="I34" s="35">
        <f t="shared" si="13"/>
        <v>0</v>
      </c>
    </row>
    <row r="35" spans="1:9" x14ac:dyDescent="0.2">
      <c r="A35" s="9" t="s">
        <v>132</v>
      </c>
      <c r="B35" s="10" t="s">
        <v>121</v>
      </c>
      <c r="C35" s="10" t="s">
        <v>121</v>
      </c>
      <c r="D35" s="4">
        <f t="shared" si="2"/>
        <v>0</v>
      </c>
      <c r="E35" s="8"/>
      <c r="F35" s="8"/>
      <c r="G35" s="4">
        <f t="shared" si="3"/>
        <v>0</v>
      </c>
      <c r="H35" s="8"/>
      <c r="I35" s="8"/>
    </row>
    <row r="36" spans="1:9" x14ac:dyDescent="0.2">
      <c r="A36" s="39" t="s">
        <v>131</v>
      </c>
      <c r="B36" s="10" t="s">
        <v>121</v>
      </c>
      <c r="C36" s="10" t="s">
        <v>121</v>
      </c>
      <c r="D36" s="4">
        <f t="shared" si="2"/>
        <v>0</v>
      </c>
      <c r="E36" s="8"/>
      <c r="F36" s="8"/>
      <c r="G36" s="4">
        <f t="shared" si="3"/>
        <v>0</v>
      </c>
      <c r="H36" s="8"/>
      <c r="I36" s="8"/>
    </row>
    <row r="37" spans="1:9" x14ac:dyDescent="0.2">
      <c r="A37" s="38" t="s">
        <v>129</v>
      </c>
      <c r="B37" s="35">
        <v>841.52</v>
      </c>
      <c r="C37" s="35">
        <v>559.52</v>
      </c>
      <c r="D37" s="4">
        <f t="shared" si="2"/>
        <v>283.77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283.77</v>
      </c>
      <c r="G37" s="4">
        <f t="shared" si="3"/>
        <v>559.51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559.51</v>
      </c>
    </row>
    <row r="38" spans="1:9" x14ac:dyDescent="0.2">
      <c r="A38" s="9" t="s">
        <v>22</v>
      </c>
      <c r="B38" s="10" t="s">
        <v>121</v>
      </c>
      <c r="C38" s="10" t="s">
        <v>121</v>
      </c>
      <c r="D38" s="4">
        <f t="shared" si="2"/>
        <v>0</v>
      </c>
      <c r="E38" s="8"/>
      <c r="F38" s="8"/>
      <c r="G38" s="4">
        <f t="shared" si="3"/>
        <v>0</v>
      </c>
      <c r="H38" s="8"/>
      <c r="I38" s="8"/>
    </row>
    <row r="39" spans="1:9" x14ac:dyDescent="0.2">
      <c r="A39" s="9" t="s">
        <v>23</v>
      </c>
      <c r="B39" s="10" t="s">
        <v>121</v>
      </c>
      <c r="C39" s="10" t="s">
        <v>121</v>
      </c>
      <c r="D39" s="4">
        <f t="shared" si="2"/>
        <v>0</v>
      </c>
      <c r="E39" s="8"/>
      <c r="F39" s="8"/>
      <c r="G39" s="4">
        <f t="shared" si="3"/>
        <v>0</v>
      </c>
      <c r="H39" s="8"/>
      <c r="I39" s="8"/>
    </row>
    <row r="40" spans="1:9" x14ac:dyDescent="0.2">
      <c r="A40" s="9" t="s">
        <v>24</v>
      </c>
      <c r="B40" s="10" t="s">
        <v>121</v>
      </c>
      <c r="C40" s="10" t="s">
        <v>121</v>
      </c>
      <c r="D40" s="4">
        <f t="shared" si="2"/>
        <v>2.83</v>
      </c>
      <c r="E40" s="8"/>
      <c r="F40" s="8">
        <v>2.83</v>
      </c>
      <c r="G40" s="4">
        <f t="shared" si="3"/>
        <v>9.5500000000000007</v>
      </c>
      <c r="H40" s="8"/>
      <c r="I40" s="8">
        <v>9.5500000000000007</v>
      </c>
    </row>
    <row r="41" spans="1:9" x14ac:dyDescent="0.2">
      <c r="A41" s="9" t="s">
        <v>130</v>
      </c>
      <c r="B41" s="10" t="s">
        <v>121</v>
      </c>
      <c r="C41" s="10" t="s">
        <v>121</v>
      </c>
      <c r="D41" s="4">
        <f t="shared" si="2"/>
        <v>0</v>
      </c>
      <c r="E41" s="8"/>
      <c r="F41" s="8"/>
      <c r="G41" s="4">
        <f t="shared" si="3"/>
        <v>0</v>
      </c>
      <c r="H41" s="8"/>
      <c r="I41" s="8"/>
    </row>
    <row r="42" spans="1:9" x14ac:dyDescent="0.2">
      <c r="A42" s="9" t="s">
        <v>25</v>
      </c>
      <c r="B42" s="10" t="s">
        <v>121</v>
      </c>
      <c r="C42" s="10" t="s">
        <v>121</v>
      </c>
      <c r="D42" s="4">
        <f t="shared" si="2"/>
        <v>0</v>
      </c>
      <c r="E42" s="8"/>
      <c r="F42" s="8"/>
      <c r="G42" s="4">
        <f t="shared" si="3"/>
        <v>0</v>
      </c>
      <c r="H42" s="8"/>
      <c r="I42" s="8"/>
    </row>
    <row r="43" spans="1:9" x14ac:dyDescent="0.2">
      <c r="A43" s="9" t="s">
        <v>26</v>
      </c>
      <c r="B43" s="10" t="s">
        <v>121</v>
      </c>
      <c r="C43" s="10" t="s">
        <v>121</v>
      </c>
      <c r="D43" s="4">
        <f t="shared" si="2"/>
        <v>0</v>
      </c>
      <c r="E43" s="8"/>
      <c r="F43" s="8"/>
      <c r="G43" s="4">
        <f t="shared" si="3"/>
        <v>0</v>
      </c>
      <c r="H43" s="8"/>
      <c r="I43" s="8"/>
    </row>
    <row r="44" spans="1:9" x14ac:dyDescent="0.2">
      <c r="A44" s="9" t="s">
        <v>27</v>
      </c>
      <c r="B44" s="10" t="s">
        <v>121</v>
      </c>
      <c r="C44" s="10" t="s">
        <v>121</v>
      </c>
      <c r="D44" s="4">
        <f t="shared" si="2"/>
        <v>0</v>
      </c>
      <c r="E44" s="8"/>
      <c r="F44" s="8"/>
      <c r="G44" s="4">
        <f t="shared" si="3"/>
        <v>0</v>
      </c>
      <c r="H44" s="8"/>
      <c r="I44" s="8"/>
    </row>
    <row r="45" spans="1:9" x14ac:dyDescent="0.2">
      <c r="A45" s="9" t="s">
        <v>28</v>
      </c>
      <c r="B45" s="10" t="s">
        <v>121</v>
      </c>
      <c r="C45" s="10" t="s">
        <v>121</v>
      </c>
      <c r="D45" s="4">
        <f t="shared" si="2"/>
        <v>0</v>
      </c>
      <c r="E45" s="8"/>
      <c r="F45" s="8"/>
      <c r="G45" s="4">
        <f t="shared" si="3"/>
        <v>0</v>
      </c>
      <c r="H45" s="8"/>
      <c r="I45" s="8"/>
    </row>
    <row r="46" spans="1:9" x14ac:dyDescent="0.2">
      <c r="A46" s="9" t="s">
        <v>29</v>
      </c>
      <c r="B46" s="10" t="s">
        <v>121</v>
      </c>
      <c r="C46" s="10" t="s">
        <v>121</v>
      </c>
      <c r="D46" s="4">
        <f t="shared" si="2"/>
        <v>0</v>
      </c>
      <c r="E46" s="8"/>
      <c r="F46" s="8"/>
      <c r="G46" s="4">
        <f t="shared" si="3"/>
        <v>0</v>
      </c>
      <c r="H46" s="8"/>
      <c r="I46" s="8"/>
    </row>
    <row r="47" spans="1:9" x14ac:dyDescent="0.2">
      <c r="A47" s="9" t="s">
        <v>30</v>
      </c>
      <c r="B47" s="10" t="s">
        <v>121</v>
      </c>
      <c r="C47" s="10" t="s">
        <v>121</v>
      </c>
      <c r="D47" s="4">
        <f t="shared" si="2"/>
        <v>0</v>
      </c>
      <c r="E47" s="8"/>
      <c r="F47" s="8"/>
      <c r="G47" s="4">
        <f t="shared" si="3"/>
        <v>0</v>
      </c>
      <c r="H47" s="8"/>
      <c r="I47" s="8"/>
    </row>
    <row r="48" spans="1:9" x14ac:dyDescent="0.2">
      <c r="A48" s="9" t="s">
        <v>31</v>
      </c>
      <c r="B48" s="10" t="s">
        <v>121</v>
      </c>
      <c r="C48" s="10" t="s">
        <v>121</v>
      </c>
      <c r="D48" s="4">
        <f t="shared" si="2"/>
        <v>0</v>
      </c>
      <c r="E48" s="8"/>
      <c r="F48" s="8"/>
      <c r="G48" s="4">
        <f t="shared" si="3"/>
        <v>0</v>
      </c>
      <c r="H48" s="8"/>
      <c r="I48" s="8"/>
    </row>
    <row r="49" spans="1:9" x14ac:dyDescent="0.2">
      <c r="A49" s="9" t="s">
        <v>32</v>
      </c>
      <c r="B49" s="10" t="s">
        <v>121</v>
      </c>
      <c r="C49" s="10" t="s">
        <v>121</v>
      </c>
      <c r="D49" s="4">
        <f t="shared" si="2"/>
        <v>0</v>
      </c>
      <c r="E49" s="8"/>
      <c r="F49" s="8"/>
      <c r="G49" s="4">
        <f t="shared" si="3"/>
        <v>0</v>
      </c>
      <c r="H49" s="8"/>
      <c r="I49" s="8"/>
    </row>
    <row r="50" spans="1:9" x14ac:dyDescent="0.2">
      <c r="A50" s="9" t="s">
        <v>33</v>
      </c>
      <c r="B50" s="10" t="s">
        <v>121</v>
      </c>
      <c r="C50" s="10" t="s">
        <v>121</v>
      </c>
      <c r="D50" s="4">
        <f t="shared" si="2"/>
        <v>117.86</v>
      </c>
      <c r="E50" s="8"/>
      <c r="F50" s="8">
        <v>117.86</v>
      </c>
      <c r="G50" s="4">
        <f t="shared" si="3"/>
        <v>365.35</v>
      </c>
      <c r="H50" s="8"/>
      <c r="I50" s="8">
        <v>365.35</v>
      </c>
    </row>
    <row r="51" spans="1:9" x14ac:dyDescent="0.2">
      <c r="A51" s="34" t="s">
        <v>131</v>
      </c>
      <c r="B51" s="10" t="s">
        <v>121</v>
      </c>
      <c r="C51" s="10" t="s">
        <v>121</v>
      </c>
      <c r="D51" s="4">
        <f t="shared" si="2"/>
        <v>0</v>
      </c>
      <c r="E51" s="8"/>
      <c r="F51" s="8"/>
      <c r="G51" s="4">
        <f t="shared" si="3"/>
        <v>0</v>
      </c>
      <c r="H51" s="8"/>
      <c r="I51" s="8"/>
    </row>
    <row r="52" spans="1:9" x14ac:dyDescent="0.2">
      <c r="A52" s="9" t="s">
        <v>34</v>
      </c>
      <c r="B52" s="10" t="s">
        <v>121</v>
      </c>
      <c r="C52" s="10" t="s">
        <v>121</v>
      </c>
      <c r="D52" s="4">
        <f t="shared" si="2"/>
        <v>0</v>
      </c>
      <c r="E52" s="8"/>
      <c r="F52" s="8"/>
      <c r="G52" s="4">
        <f t="shared" si="3"/>
        <v>0</v>
      </c>
      <c r="H52" s="8"/>
      <c r="I52" s="8"/>
    </row>
    <row r="53" spans="1:9" x14ac:dyDescent="0.2">
      <c r="A53" s="9" t="s">
        <v>35</v>
      </c>
      <c r="B53" s="10" t="s">
        <v>121</v>
      </c>
      <c r="C53" s="10" t="s">
        <v>121</v>
      </c>
      <c r="D53" s="4">
        <f t="shared" si="2"/>
        <v>0</v>
      </c>
      <c r="E53" s="8"/>
      <c r="F53" s="8"/>
      <c r="G53" s="4">
        <f t="shared" si="3"/>
        <v>0</v>
      </c>
      <c r="H53" s="8"/>
      <c r="I53" s="8"/>
    </row>
    <row r="54" spans="1:9" x14ac:dyDescent="0.2">
      <c r="A54" s="9" t="s">
        <v>36</v>
      </c>
      <c r="B54" s="10" t="s">
        <v>121</v>
      </c>
      <c r="C54" s="10" t="s">
        <v>121</v>
      </c>
      <c r="D54" s="4">
        <f t="shared" si="2"/>
        <v>0</v>
      </c>
      <c r="E54" s="8"/>
      <c r="F54" s="8"/>
      <c r="G54" s="4">
        <f t="shared" si="3"/>
        <v>0</v>
      </c>
      <c r="H54" s="8"/>
      <c r="I54" s="8"/>
    </row>
    <row r="55" spans="1:9" x14ac:dyDescent="0.2">
      <c r="A55" s="9" t="s">
        <v>149</v>
      </c>
      <c r="B55" s="10" t="s">
        <v>121</v>
      </c>
      <c r="C55" s="10" t="s">
        <v>121</v>
      </c>
      <c r="D55" s="4">
        <f t="shared" si="2"/>
        <v>0</v>
      </c>
      <c r="E55" s="8"/>
      <c r="F55" s="8"/>
      <c r="G55" s="4">
        <f t="shared" si="3"/>
        <v>0</v>
      </c>
      <c r="H55" s="8"/>
      <c r="I55" s="8"/>
    </row>
    <row r="56" spans="1:9" x14ac:dyDescent="0.2">
      <c r="A56" s="9" t="s">
        <v>37</v>
      </c>
      <c r="B56" s="10" t="s">
        <v>121</v>
      </c>
      <c r="C56" s="10" t="s">
        <v>121</v>
      </c>
      <c r="D56" s="4">
        <f t="shared" si="2"/>
        <v>0</v>
      </c>
      <c r="E56" s="8"/>
      <c r="F56" s="8"/>
      <c r="G56" s="4">
        <f t="shared" si="3"/>
        <v>0</v>
      </c>
      <c r="H56" s="8"/>
      <c r="I56" s="8"/>
    </row>
    <row r="57" spans="1:9" x14ac:dyDescent="0.2">
      <c r="A57" s="9" t="s">
        <v>150</v>
      </c>
      <c r="B57" s="10" t="s">
        <v>121</v>
      </c>
      <c r="C57" s="10" t="s">
        <v>121</v>
      </c>
      <c r="D57" s="4">
        <f t="shared" si="2"/>
        <v>21.53</v>
      </c>
      <c r="E57" s="8"/>
      <c r="F57" s="8">
        <v>21.53</v>
      </c>
      <c r="G57" s="4">
        <f t="shared" si="3"/>
        <v>43.06</v>
      </c>
      <c r="H57" s="8"/>
      <c r="I57" s="8">
        <v>43.06</v>
      </c>
    </row>
    <row r="58" spans="1:9" x14ac:dyDescent="0.2">
      <c r="A58" s="9" t="s">
        <v>38</v>
      </c>
      <c r="B58" s="10" t="s">
        <v>121</v>
      </c>
      <c r="C58" s="10" t="s">
        <v>121</v>
      </c>
      <c r="D58" s="4">
        <f t="shared" si="2"/>
        <v>0</v>
      </c>
      <c r="E58" s="8"/>
      <c r="F58" s="8"/>
      <c r="G58" s="4">
        <f t="shared" si="3"/>
        <v>0</v>
      </c>
      <c r="H58" s="8"/>
      <c r="I58" s="8"/>
    </row>
    <row r="59" spans="1:9" x14ac:dyDescent="0.2">
      <c r="A59" s="9" t="s">
        <v>39</v>
      </c>
      <c r="B59" s="10" t="s">
        <v>121</v>
      </c>
      <c r="C59" s="10" t="s">
        <v>121</v>
      </c>
      <c r="D59" s="4">
        <f t="shared" si="2"/>
        <v>0</v>
      </c>
      <c r="E59" s="8"/>
      <c r="F59" s="8"/>
      <c r="G59" s="4">
        <f t="shared" si="3"/>
        <v>0</v>
      </c>
      <c r="H59" s="8"/>
      <c r="I59" s="8"/>
    </row>
    <row r="60" spans="1:9" x14ac:dyDescent="0.2">
      <c r="A60" s="9" t="s">
        <v>40</v>
      </c>
      <c r="B60" s="10" t="s">
        <v>121</v>
      </c>
      <c r="C60" s="10" t="s">
        <v>121</v>
      </c>
      <c r="D60" s="4">
        <f t="shared" si="2"/>
        <v>0</v>
      </c>
      <c r="E60" s="8"/>
      <c r="F60" s="8"/>
      <c r="G60" s="4">
        <f t="shared" si="3"/>
        <v>0</v>
      </c>
      <c r="H60" s="8"/>
      <c r="I60" s="8"/>
    </row>
    <row r="61" spans="1:9" x14ac:dyDescent="0.2">
      <c r="A61" s="9" t="s">
        <v>41</v>
      </c>
      <c r="B61" s="10" t="s">
        <v>121</v>
      </c>
      <c r="C61" s="10" t="s">
        <v>121</v>
      </c>
      <c r="D61" s="4">
        <f t="shared" si="2"/>
        <v>9.18</v>
      </c>
      <c r="E61" s="8"/>
      <c r="F61" s="8">
        <v>9.18</v>
      </c>
      <c r="G61" s="4">
        <f t="shared" si="3"/>
        <v>9.18</v>
      </c>
      <c r="H61" s="8"/>
      <c r="I61" s="8">
        <v>9.18</v>
      </c>
    </row>
    <row r="62" spans="1:9" x14ac:dyDescent="0.2">
      <c r="A62" s="9" t="s">
        <v>42</v>
      </c>
      <c r="B62" s="10" t="s">
        <v>121</v>
      </c>
      <c r="C62" s="10" t="s">
        <v>121</v>
      </c>
      <c r="D62" s="4">
        <f t="shared" si="2"/>
        <v>0</v>
      </c>
      <c r="E62" s="8"/>
      <c r="F62" s="8"/>
      <c r="G62" s="4">
        <f t="shared" si="3"/>
        <v>0</v>
      </c>
      <c r="H62" s="8"/>
      <c r="I62" s="8"/>
    </row>
    <row r="63" spans="1:9" x14ac:dyDescent="0.2">
      <c r="A63" s="9" t="s">
        <v>43</v>
      </c>
      <c r="B63" s="10" t="s">
        <v>121</v>
      </c>
      <c r="C63" s="10" t="s">
        <v>121</v>
      </c>
      <c r="D63" s="4">
        <f t="shared" si="2"/>
        <v>132.37</v>
      </c>
      <c r="E63" s="8"/>
      <c r="F63" s="8">
        <v>132.37</v>
      </c>
      <c r="G63" s="4">
        <f t="shared" si="3"/>
        <v>132.37</v>
      </c>
      <c r="H63" s="8"/>
      <c r="I63" s="8">
        <v>132.37</v>
      </c>
    </row>
    <row r="64" spans="1:9" x14ac:dyDescent="0.2">
      <c r="A64" s="9" t="s">
        <v>134</v>
      </c>
      <c r="B64" s="10" t="s">
        <v>121</v>
      </c>
      <c r="C64" s="10" t="s">
        <v>121</v>
      </c>
      <c r="D64" s="4">
        <f t="shared" si="2"/>
        <v>0</v>
      </c>
      <c r="E64" s="8"/>
      <c r="F64" s="8"/>
      <c r="G64" s="4">
        <f t="shared" si="3"/>
        <v>0</v>
      </c>
      <c r="H64" s="8"/>
      <c r="I64" s="8"/>
    </row>
    <row r="65" spans="1:9" x14ac:dyDescent="0.2">
      <c r="A65" s="9" t="s">
        <v>135</v>
      </c>
      <c r="B65" s="10" t="s">
        <v>121</v>
      </c>
      <c r="C65" s="10" t="s">
        <v>121</v>
      </c>
      <c r="D65" s="4">
        <f t="shared" si="2"/>
        <v>0</v>
      </c>
      <c r="E65" s="8"/>
      <c r="F65" s="8"/>
      <c r="G65" s="4">
        <f t="shared" si="3"/>
        <v>0</v>
      </c>
      <c r="H65" s="8"/>
      <c r="I65" s="8"/>
    </row>
    <row r="66" spans="1:9" x14ac:dyDescent="0.2">
      <c r="A66" s="9" t="s">
        <v>136</v>
      </c>
      <c r="B66" s="10" t="s">
        <v>121</v>
      </c>
      <c r="C66" s="10" t="s">
        <v>121</v>
      </c>
      <c r="D66" s="4">
        <f t="shared" si="2"/>
        <v>0</v>
      </c>
      <c r="E66" s="8"/>
      <c r="F66" s="8"/>
      <c r="G66" s="4">
        <f t="shared" si="3"/>
        <v>0</v>
      </c>
      <c r="H66" s="8"/>
      <c r="I66" s="8"/>
    </row>
    <row r="67" spans="1:9" x14ac:dyDescent="0.2">
      <c r="A67" s="9" t="s">
        <v>139</v>
      </c>
      <c r="B67" s="10" t="s">
        <v>121</v>
      </c>
      <c r="C67" s="10" t="s">
        <v>121</v>
      </c>
      <c r="D67" s="4">
        <f t="shared" si="2"/>
        <v>0</v>
      </c>
      <c r="E67" s="8"/>
      <c r="F67" s="8"/>
      <c r="G67" s="4">
        <f t="shared" si="3"/>
        <v>0</v>
      </c>
      <c r="H67" s="8"/>
      <c r="I67" s="8"/>
    </row>
    <row r="68" spans="1:9" x14ac:dyDescent="0.2">
      <c r="A68" s="9" t="s">
        <v>147</v>
      </c>
      <c r="B68" s="10" t="s">
        <v>121</v>
      </c>
      <c r="C68" s="10" t="s">
        <v>121</v>
      </c>
      <c r="D68" s="4">
        <f t="shared" si="2"/>
        <v>0</v>
      </c>
      <c r="E68" s="8"/>
      <c r="F68" s="8"/>
      <c r="G68" s="4">
        <f t="shared" si="3"/>
        <v>0</v>
      </c>
      <c r="H68" s="8"/>
      <c r="I68" s="8"/>
    </row>
    <row r="69" spans="1:9" x14ac:dyDescent="0.2">
      <c r="A69" s="9" t="s">
        <v>148</v>
      </c>
      <c r="B69" s="10" t="s">
        <v>121</v>
      </c>
      <c r="C69" s="10" t="s">
        <v>121</v>
      </c>
      <c r="D69" s="4">
        <f t="shared" si="2"/>
        <v>0</v>
      </c>
      <c r="E69" s="8"/>
      <c r="F69" s="8"/>
      <c r="G69" s="4">
        <f t="shared" si="3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2"/>
        <v>0</v>
      </c>
      <c r="E70" s="8"/>
      <c r="F70" s="8"/>
      <c r="G70" s="4">
        <f t="shared" si="3"/>
        <v>0</v>
      </c>
      <c r="H70" s="8"/>
      <c r="I70" s="8"/>
    </row>
    <row r="71" spans="1:9" x14ac:dyDescent="0.2">
      <c r="A71" s="1" t="s">
        <v>45</v>
      </c>
      <c r="B71" s="4">
        <v>697.05</v>
      </c>
      <c r="C71" s="4">
        <v>697.05</v>
      </c>
      <c r="D71" s="4">
        <f t="shared" si="2"/>
        <v>96.52</v>
      </c>
      <c r="E71" s="4">
        <f>+E72+E76+E80+E81+E84+E82+E83</f>
        <v>96.52</v>
      </c>
      <c r="F71" s="4">
        <f>+F72+F76+F80+F81+F84+F82+F83</f>
        <v>0</v>
      </c>
      <c r="G71" s="4">
        <f t="shared" si="3"/>
        <v>696.72</v>
      </c>
      <c r="H71" s="4">
        <f>+H72+H76+H80+H81+H84+H82+H83</f>
        <v>696.72</v>
      </c>
      <c r="I71" s="4">
        <f>+I72+I76+I80+I81+I84+I82+I83</f>
        <v>0</v>
      </c>
    </row>
    <row r="72" spans="1:9" x14ac:dyDescent="0.2">
      <c r="A72" s="1" t="s">
        <v>46</v>
      </c>
      <c r="B72" s="10" t="s">
        <v>121</v>
      </c>
      <c r="C72" s="10" t="s">
        <v>121</v>
      </c>
      <c r="D72" s="4">
        <f t="shared" si="2"/>
        <v>0</v>
      </c>
      <c r="E72" s="35">
        <f t="shared" ref="E72:F72" si="14">+E73+E74+E75</f>
        <v>0</v>
      </c>
      <c r="F72" s="35">
        <f t="shared" si="14"/>
        <v>0</v>
      </c>
      <c r="G72" s="4">
        <f t="shared" si="3"/>
        <v>219.64</v>
      </c>
      <c r="H72" s="35">
        <f t="shared" ref="H72:I72" si="15">+H73+H74+H75</f>
        <v>219.64</v>
      </c>
      <c r="I72" s="35">
        <f t="shared" si="15"/>
        <v>0</v>
      </c>
    </row>
    <row r="73" spans="1:9" x14ac:dyDescent="0.2">
      <c r="A73" s="9" t="s">
        <v>47</v>
      </c>
      <c r="B73" s="10" t="s">
        <v>121</v>
      </c>
      <c r="C73" s="10" t="s">
        <v>121</v>
      </c>
      <c r="D73" s="4">
        <f t="shared" si="2"/>
        <v>0</v>
      </c>
      <c r="E73" s="8"/>
      <c r="F73" s="8"/>
      <c r="G73" s="4">
        <f t="shared" si="3"/>
        <v>219.64</v>
      </c>
      <c r="H73" s="8">
        <v>219.64</v>
      </c>
      <c r="I73" s="8"/>
    </row>
    <row r="74" spans="1:9" x14ac:dyDescent="0.2">
      <c r="A74" s="9" t="s">
        <v>48</v>
      </c>
      <c r="B74" s="10" t="s">
        <v>121</v>
      </c>
      <c r="C74" s="10" t="s">
        <v>121</v>
      </c>
      <c r="D74" s="4">
        <f t="shared" si="2"/>
        <v>0</v>
      </c>
      <c r="E74" s="8"/>
      <c r="F74" s="8"/>
      <c r="G74" s="4">
        <f t="shared" si="3"/>
        <v>0</v>
      </c>
      <c r="H74" s="8"/>
      <c r="I74" s="8"/>
    </row>
    <row r="75" spans="1:9" x14ac:dyDescent="0.2">
      <c r="A75" s="40" t="s">
        <v>49</v>
      </c>
      <c r="B75" s="10" t="s">
        <v>121</v>
      </c>
      <c r="C75" s="10" t="s">
        <v>121</v>
      </c>
      <c r="D75" s="4">
        <f t="shared" si="2"/>
        <v>0</v>
      </c>
      <c r="E75" s="8"/>
      <c r="F75" s="8"/>
      <c r="G75" s="4">
        <f t="shared" si="3"/>
        <v>0</v>
      </c>
      <c r="H75" s="8"/>
      <c r="I75" s="8"/>
    </row>
    <row r="76" spans="1:9" x14ac:dyDescent="0.2">
      <c r="A76" s="1" t="s">
        <v>50</v>
      </c>
      <c r="B76" s="10" t="s">
        <v>121</v>
      </c>
      <c r="C76" s="10" t="s">
        <v>121</v>
      </c>
      <c r="D76" s="4">
        <f t="shared" si="2"/>
        <v>96.52</v>
      </c>
      <c r="E76" s="35">
        <f t="shared" ref="E76:F76" si="16">+E77+E78+E79</f>
        <v>96.52</v>
      </c>
      <c r="F76" s="35">
        <f t="shared" si="16"/>
        <v>0</v>
      </c>
      <c r="G76" s="4">
        <f t="shared" si="3"/>
        <v>477.08</v>
      </c>
      <c r="H76" s="35">
        <f t="shared" ref="H76:I76" si="17">+H77+H78+H79</f>
        <v>477.08</v>
      </c>
      <c r="I76" s="35">
        <f t="shared" si="17"/>
        <v>0</v>
      </c>
    </row>
    <row r="77" spans="1:9" x14ac:dyDescent="0.2">
      <c r="A77" s="40" t="s">
        <v>47</v>
      </c>
      <c r="B77" s="10" t="s">
        <v>121</v>
      </c>
      <c r="C77" s="10" t="s">
        <v>121</v>
      </c>
      <c r="D77" s="4">
        <f t="shared" si="2"/>
        <v>0</v>
      </c>
      <c r="E77" s="8"/>
      <c r="F77" s="8"/>
      <c r="G77" s="4">
        <f t="shared" si="3"/>
        <v>0</v>
      </c>
      <c r="H77" s="8"/>
      <c r="I77" s="8"/>
    </row>
    <row r="78" spans="1:9" x14ac:dyDescent="0.2">
      <c r="A78" s="9" t="s">
        <v>48</v>
      </c>
      <c r="B78" s="10" t="s">
        <v>121</v>
      </c>
      <c r="C78" s="10" t="s">
        <v>121</v>
      </c>
      <c r="D78" s="4">
        <f t="shared" si="2"/>
        <v>96.52</v>
      </c>
      <c r="E78" s="8">
        <v>96.52</v>
      </c>
      <c r="F78" s="8"/>
      <c r="G78" s="4">
        <f t="shared" si="3"/>
        <v>477.08</v>
      </c>
      <c r="H78" s="8">
        <v>477.08</v>
      </c>
      <c r="I78" s="8"/>
    </row>
    <row r="79" spans="1:9" x14ac:dyDescent="0.2">
      <c r="A79" s="9" t="s">
        <v>51</v>
      </c>
      <c r="B79" s="10" t="s">
        <v>121</v>
      </c>
      <c r="C79" s="10" t="s">
        <v>121</v>
      </c>
      <c r="D79" s="4">
        <f t="shared" si="2"/>
        <v>0</v>
      </c>
      <c r="E79" s="8"/>
      <c r="F79" s="8"/>
      <c r="G79" s="4">
        <f t="shared" si="3"/>
        <v>0</v>
      </c>
      <c r="H79" s="8"/>
      <c r="I79" s="8"/>
    </row>
    <row r="80" spans="1:9" x14ac:dyDescent="0.2">
      <c r="A80" s="9" t="s">
        <v>52</v>
      </c>
      <c r="B80" s="10" t="s">
        <v>121</v>
      </c>
      <c r="C80" s="10" t="s">
        <v>121</v>
      </c>
      <c r="D80" s="4">
        <f t="shared" si="2"/>
        <v>0</v>
      </c>
      <c r="E80" s="8"/>
      <c r="F80" s="8"/>
      <c r="G80" s="4">
        <f t="shared" si="3"/>
        <v>0</v>
      </c>
      <c r="H80" s="8"/>
      <c r="I80" s="8"/>
    </row>
    <row r="81" spans="1:25" x14ac:dyDescent="0.2">
      <c r="A81" s="9" t="s">
        <v>53</v>
      </c>
      <c r="B81" s="10" t="s">
        <v>121</v>
      </c>
      <c r="C81" s="10" t="s">
        <v>121</v>
      </c>
      <c r="D81" s="4">
        <f t="shared" ref="D81:D144" si="18">+E81+F81</f>
        <v>0</v>
      </c>
      <c r="E81" s="8"/>
      <c r="F81" s="8"/>
      <c r="G81" s="4">
        <f t="shared" ref="G81:G144" si="19">+H81+I81</f>
        <v>0</v>
      </c>
      <c r="H81" s="8"/>
      <c r="I81" s="8"/>
    </row>
    <row r="82" spans="1:25" x14ac:dyDescent="0.2">
      <c r="A82" s="9" t="s">
        <v>145</v>
      </c>
      <c r="B82" s="10" t="s">
        <v>121</v>
      </c>
      <c r="C82" s="10" t="s">
        <v>121</v>
      </c>
      <c r="D82" s="4">
        <f t="shared" si="18"/>
        <v>0</v>
      </c>
      <c r="E82" s="8"/>
      <c r="F82" s="8"/>
      <c r="G82" s="4">
        <f t="shared" si="19"/>
        <v>0</v>
      </c>
      <c r="H82" s="8"/>
      <c r="I82" s="8"/>
    </row>
    <row r="83" spans="1:25" x14ac:dyDescent="0.2">
      <c r="A83" s="9" t="s">
        <v>146</v>
      </c>
      <c r="B83" s="10" t="s">
        <v>121</v>
      </c>
      <c r="C83" s="10" t="s">
        <v>121</v>
      </c>
      <c r="D83" s="4">
        <f t="shared" si="18"/>
        <v>0</v>
      </c>
      <c r="E83" s="8"/>
      <c r="F83" s="8"/>
      <c r="G83" s="4">
        <f t="shared" si="19"/>
        <v>0</v>
      </c>
      <c r="H83" s="8"/>
      <c r="I83" s="8"/>
    </row>
    <row r="84" spans="1:25" x14ac:dyDescent="0.2">
      <c r="A84" s="9" t="s">
        <v>54</v>
      </c>
      <c r="B84" s="10" t="s">
        <v>121</v>
      </c>
      <c r="C84" s="10" t="s">
        <v>121</v>
      </c>
      <c r="D84" s="4">
        <f t="shared" si="18"/>
        <v>0</v>
      </c>
      <c r="E84" s="8"/>
      <c r="F84" s="8"/>
      <c r="G84" s="4">
        <f t="shared" si="19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8"/>
        <v>0</v>
      </c>
      <c r="E85" s="4">
        <f t="shared" ref="E85:F85" si="20">+E86+E87+E88+E89</f>
        <v>0</v>
      </c>
      <c r="F85" s="4">
        <f t="shared" si="20"/>
        <v>0</v>
      </c>
      <c r="G85" s="4">
        <f t="shared" si="19"/>
        <v>0</v>
      </c>
      <c r="H85" s="4">
        <f t="shared" ref="H85:I85" si="21">+H86+H87+H88+H89</f>
        <v>0</v>
      </c>
      <c r="I85" s="4">
        <f t="shared" si="21"/>
        <v>0</v>
      </c>
    </row>
    <row r="86" spans="1:25" x14ac:dyDescent="0.2">
      <c r="A86" s="9" t="s">
        <v>56</v>
      </c>
      <c r="B86" s="10" t="s">
        <v>121</v>
      </c>
      <c r="C86" s="10" t="s">
        <v>121</v>
      </c>
      <c r="D86" s="4">
        <f t="shared" si="18"/>
        <v>0</v>
      </c>
      <c r="E86" s="8"/>
      <c r="F86" s="8"/>
      <c r="G86" s="4">
        <f t="shared" si="19"/>
        <v>0</v>
      </c>
      <c r="H86" s="8"/>
      <c r="I86" s="8"/>
    </row>
    <row r="87" spans="1:25" x14ac:dyDescent="0.2">
      <c r="A87" s="9" t="s">
        <v>57</v>
      </c>
      <c r="B87" s="10" t="s">
        <v>121</v>
      </c>
      <c r="C87" s="10" t="s">
        <v>121</v>
      </c>
      <c r="D87" s="4">
        <f t="shared" si="18"/>
        <v>0</v>
      </c>
      <c r="E87" s="8"/>
      <c r="F87" s="8"/>
      <c r="G87" s="4">
        <f t="shared" si="19"/>
        <v>0</v>
      </c>
      <c r="H87" s="8"/>
      <c r="I87" s="8"/>
    </row>
    <row r="88" spans="1:25" x14ac:dyDescent="0.2">
      <c r="A88" s="9" t="s">
        <v>58</v>
      </c>
      <c r="B88" s="10" t="s">
        <v>121</v>
      </c>
      <c r="C88" s="10" t="s">
        <v>121</v>
      </c>
      <c r="D88" s="4">
        <f t="shared" si="18"/>
        <v>0</v>
      </c>
      <c r="E88" s="8"/>
      <c r="F88" s="8"/>
      <c r="G88" s="4">
        <f t="shared" si="19"/>
        <v>0</v>
      </c>
      <c r="H88" s="8"/>
      <c r="I88" s="8"/>
    </row>
    <row r="89" spans="1:25" x14ac:dyDescent="0.2">
      <c r="A89" s="9" t="s">
        <v>59</v>
      </c>
      <c r="B89" s="10" t="s">
        <v>121</v>
      </c>
      <c r="C89" s="10" t="s">
        <v>121</v>
      </c>
      <c r="D89" s="4">
        <f t="shared" si="18"/>
        <v>0</v>
      </c>
      <c r="E89" s="8"/>
      <c r="F89" s="8"/>
      <c r="G89" s="4">
        <f t="shared" si="19"/>
        <v>0</v>
      </c>
      <c r="H89" s="8"/>
      <c r="I89" s="8"/>
    </row>
    <row r="90" spans="1:25" x14ac:dyDescent="0.2">
      <c r="A90" s="1" t="s">
        <v>60</v>
      </c>
      <c r="B90" s="4"/>
      <c r="C90" s="4"/>
      <c r="D90" s="4">
        <f t="shared" si="18"/>
        <v>0</v>
      </c>
      <c r="E90" s="4">
        <f t="shared" ref="E90:F90" si="22">+E91+E92+E93</f>
        <v>0</v>
      </c>
      <c r="F90" s="4">
        <f t="shared" si="22"/>
        <v>0</v>
      </c>
      <c r="G90" s="4">
        <f t="shared" si="19"/>
        <v>0</v>
      </c>
      <c r="H90" s="4">
        <f t="shared" ref="H90:I90" si="23">+H91+H92+H93</f>
        <v>0</v>
      </c>
      <c r="I90" s="4">
        <f t="shared" si="23"/>
        <v>0</v>
      </c>
    </row>
    <row r="91" spans="1:25" x14ac:dyDescent="0.2">
      <c r="A91" s="9" t="s">
        <v>61</v>
      </c>
      <c r="B91" s="10" t="s">
        <v>121</v>
      </c>
      <c r="C91" s="10" t="s">
        <v>121</v>
      </c>
      <c r="D91" s="4">
        <f t="shared" si="18"/>
        <v>0</v>
      </c>
      <c r="E91" s="8"/>
      <c r="F91" s="8"/>
      <c r="G91" s="4">
        <f t="shared" si="19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62</v>
      </c>
      <c r="B92" s="10" t="s">
        <v>121</v>
      </c>
      <c r="C92" s="10" t="s">
        <v>121</v>
      </c>
      <c r="D92" s="4">
        <f t="shared" si="18"/>
        <v>0</v>
      </c>
      <c r="E92" s="8"/>
      <c r="F92" s="8"/>
      <c r="G92" s="4">
        <f t="shared" si="19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63</v>
      </c>
      <c r="B93" s="10" t="s">
        <v>121</v>
      </c>
      <c r="C93" s="10" t="s">
        <v>121</v>
      </c>
      <c r="D93" s="4">
        <f t="shared" si="18"/>
        <v>0</v>
      </c>
      <c r="E93" s="8"/>
      <c r="F93" s="8"/>
      <c r="G93" s="4">
        <f t="shared" si="19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64</v>
      </c>
      <c r="B94" s="4">
        <v>124.49</v>
      </c>
      <c r="C94" s="4">
        <v>118.49</v>
      </c>
      <c r="D94" s="4">
        <f t="shared" si="18"/>
        <v>50.68</v>
      </c>
      <c r="E94" s="4">
        <f>+E95+E96+E97+E98+E99+E100+E101+E102+E103+E104</f>
        <v>50.68</v>
      </c>
      <c r="F94" s="4">
        <f>+F95+F96+F97+F98+F99+F100+F101+F102+F103+F104</f>
        <v>0</v>
      </c>
      <c r="G94" s="4">
        <f t="shared" si="19"/>
        <v>118.47</v>
      </c>
      <c r="H94" s="4">
        <f>+H95+H96+H97+H98+H99+H100+H101+H102+H103+H104</f>
        <v>118.47</v>
      </c>
      <c r="I94" s="4">
        <f>+I95+I96+I97+I98+I99+I100+I101+I102+I103+I104</f>
        <v>0</v>
      </c>
    </row>
    <row r="95" spans="1:25" s="5" customFormat="1" x14ac:dyDescent="0.2">
      <c r="A95" s="9" t="s">
        <v>65</v>
      </c>
      <c r="B95" s="10" t="s">
        <v>121</v>
      </c>
      <c r="C95" s="10" t="s">
        <v>121</v>
      </c>
      <c r="D95" s="4">
        <f t="shared" si="18"/>
        <v>0</v>
      </c>
      <c r="E95" s="8"/>
      <c r="F95" s="8"/>
      <c r="G95" s="4">
        <f t="shared" si="19"/>
        <v>0</v>
      </c>
      <c r="H95" s="8"/>
      <c r="I95" s="8"/>
    </row>
    <row r="96" spans="1:25" s="5" customFormat="1" x14ac:dyDescent="0.2">
      <c r="A96" s="9" t="s">
        <v>66</v>
      </c>
      <c r="B96" s="10" t="s">
        <v>121</v>
      </c>
      <c r="C96" s="10" t="s">
        <v>121</v>
      </c>
      <c r="D96" s="4">
        <f t="shared" si="18"/>
        <v>0</v>
      </c>
      <c r="E96" s="8"/>
      <c r="F96" s="8"/>
      <c r="G96" s="4">
        <f t="shared" si="19"/>
        <v>0</v>
      </c>
      <c r="H96" s="8"/>
      <c r="I96" s="8"/>
    </row>
    <row r="97" spans="1:25" s="5" customFormat="1" x14ac:dyDescent="0.2">
      <c r="A97" s="9" t="s">
        <v>67</v>
      </c>
      <c r="B97" s="10" t="s">
        <v>121</v>
      </c>
      <c r="C97" s="10" t="s">
        <v>121</v>
      </c>
      <c r="D97" s="4">
        <f t="shared" si="18"/>
        <v>0</v>
      </c>
      <c r="E97" s="8"/>
      <c r="F97" s="8"/>
      <c r="G97" s="4">
        <f t="shared" si="19"/>
        <v>0</v>
      </c>
      <c r="H97" s="8"/>
      <c r="I97" s="8"/>
    </row>
    <row r="98" spans="1:25" s="5" customFormat="1" x14ac:dyDescent="0.2">
      <c r="A98" s="9" t="s">
        <v>68</v>
      </c>
      <c r="B98" s="10" t="s">
        <v>121</v>
      </c>
      <c r="C98" s="10" t="s">
        <v>121</v>
      </c>
      <c r="D98" s="4">
        <f t="shared" si="18"/>
        <v>0</v>
      </c>
      <c r="E98" s="8"/>
      <c r="F98" s="8"/>
      <c r="G98" s="4">
        <f t="shared" si="19"/>
        <v>0</v>
      </c>
      <c r="H98" s="8"/>
      <c r="I98" s="8"/>
    </row>
    <row r="99" spans="1:25" s="5" customFormat="1" x14ac:dyDescent="0.2">
      <c r="A99" s="9" t="s">
        <v>69</v>
      </c>
      <c r="B99" s="10" t="s">
        <v>121</v>
      </c>
      <c r="C99" s="10" t="s">
        <v>121</v>
      </c>
      <c r="D99" s="4">
        <f t="shared" si="18"/>
        <v>50.68</v>
      </c>
      <c r="E99" s="8">
        <v>50.68</v>
      </c>
      <c r="F99" s="8"/>
      <c r="G99" s="4">
        <f t="shared" si="19"/>
        <v>118.47</v>
      </c>
      <c r="H99" s="8">
        <v>118.47</v>
      </c>
      <c r="I99" s="8"/>
    </row>
    <row r="100" spans="1:25" s="5" customFormat="1" x14ac:dyDescent="0.2">
      <c r="A100" s="9" t="s">
        <v>70</v>
      </c>
      <c r="B100" s="10" t="s">
        <v>121</v>
      </c>
      <c r="C100" s="10" t="s">
        <v>121</v>
      </c>
      <c r="D100" s="4">
        <f t="shared" si="18"/>
        <v>0</v>
      </c>
      <c r="E100" s="8"/>
      <c r="F100" s="8"/>
      <c r="G100" s="4">
        <f t="shared" si="19"/>
        <v>0</v>
      </c>
      <c r="H100" s="8"/>
      <c r="I100" s="8"/>
    </row>
    <row r="101" spans="1:25" s="5" customFormat="1" x14ac:dyDescent="0.2">
      <c r="A101" s="9" t="s">
        <v>71</v>
      </c>
      <c r="B101" s="10" t="s">
        <v>121</v>
      </c>
      <c r="C101" s="10" t="s">
        <v>121</v>
      </c>
      <c r="D101" s="4">
        <f t="shared" si="18"/>
        <v>0</v>
      </c>
      <c r="E101" s="8"/>
      <c r="F101" s="8"/>
      <c r="G101" s="4">
        <f t="shared" si="19"/>
        <v>0</v>
      </c>
      <c r="H101" s="8"/>
      <c r="I101" s="8"/>
    </row>
    <row r="102" spans="1:25" s="5" customFormat="1" x14ac:dyDescent="0.2">
      <c r="A102" s="9" t="s">
        <v>72</v>
      </c>
      <c r="B102" s="10" t="s">
        <v>121</v>
      </c>
      <c r="C102" s="10" t="s">
        <v>121</v>
      </c>
      <c r="D102" s="4">
        <f t="shared" si="18"/>
        <v>0</v>
      </c>
      <c r="E102" s="8"/>
      <c r="F102" s="8"/>
      <c r="G102" s="4">
        <f t="shared" si="19"/>
        <v>0</v>
      </c>
      <c r="H102" s="8"/>
      <c r="I102" s="8"/>
    </row>
    <row r="103" spans="1:25" s="5" customFormat="1" x14ac:dyDescent="0.2">
      <c r="A103" s="9" t="s">
        <v>73</v>
      </c>
      <c r="B103" s="10" t="s">
        <v>121</v>
      </c>
      <c r="C103" s="10" t="s">
        <v>121</v>
      </c>
      <c r="D103" s="4">
        <f t="shared" si="18"/>
        <v>0</v>
      </c>
      <c r="E103" s="8"/>
      <c r="F103" s="8"/>
      <c r="G103" s="4">
        <f t="shared" si="19"/>
        <v>0</v>
      </c>
      <c r="H103" s="8"/>
      <c r="I103" s="8"/>
    </row>
    <row r="104" spans="1:25" s="5" customFormat="1" x14ac:dyDescent="0.2">
      <c r="A104" s="9" t="s">
        <v>144</v>
      </c>
      <c r="B104" s="10" t="s">
        <v>121</v>
      </c>
      <c r="C104" s="10" t="s">
        <v>121</v>
      </c>
      <c r="D104" s="4">
        <f t="shared" si="18"/>
        <v>0</v>
      </c>
      <c r="E104" s="8"/>
      <c r="F104" s="8"/>
      <c r="G104" s="4">
        <f t="shared" si="19"/>
        <v>0</v>
      </c>
      <c r="H104" s="8"/>
      <c r="I104" s="8"/>
    </row>
    <row r="105" spans="1:25" x14ac:dyDescent="0.2">
      <c r="A105" s="1" t="s">
        <v>74</v>
      </c>
      <c r="B105" s="4"/>
      <c r="C105" s="8"/>
      <c r="D105" s="4">
        <f t="shared" si="18"/>
        <v>0</v>
      </c>
      <c r="E105" s="8"/>
      <c r="F105" s="8"/>
      <c r="G105" s="4">
        <f t="shared" si="19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75</v>
      </c>
      <c r="B106" s="4"/>
      <c r="C106" s="4"/>
      <c r="D106" s="4">
        <f t="shared" si="18"/>
        <v>0</v>
      </c>
      <c r="E106" s="4">
        <f t="shared" ref="E106:F106" si="24">+E107+E108+E109+E110+E111+E112+E113+E114+E115+E116+E117+E118+E119+E120</f>
        <v>0</v>
      </c>
      <c r="F106" s="4">
        <f t="shared" si="24"/>
        <v>0</v>
      </c>
      <c r="G106" s="4">
        <f t="shared" si="19"/>
        <v>0</v>
      </c>
      <c r="H106" s="4">
        <f t="shared" ref="H106:I106" si="25">+H107+H108+H109+H110+H111+H112+H113+H114+H115+H116+H117+H118+H119+H120</f>
        <v>0</v>
      </c>
      <c r="I106" s="4">
        <f t="shared" si="2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76</v>
      </c>
      <c r="B107" s="10" t="s">
        <v>121</v>
      </c>
      <c r="C107" s="10" t="s">
        <v>121</v>
      </c>
      <c r="D107" s="4">
        <f t="shared" si="18"/>
        <v>0</v>
      </c>
      <c r="E107" s="8"/>
      <c r="F107" s="8"/>
      <c r="G107" s="4">
        <f t="shared" si="19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77</v>
      </c>
      <c r="B108" s="10" t="s">
        <v>121</v>
      </c>
      <c r="C108" s="10" t="s">
        <v>121</v>
      </c>
      <c r="D108" s="4">
        <f t="shared" si="18"/>
        <v>0</v>
      </c>
      <c r="E108" s="8"/>
      <c r="F108" s="8"/>
      <c r="G108" s="4">
        <f t="shared" si="19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78</v>
      </c>
      <c r="B109" s="10" t="s">
        <v>121</v>
      </c>
      <c r="C109" s="10" t="s">
        <v>121</v>
      </c>
      <c r="D109" s="4">
        <f t="shared" si="18"/>
        <v>0</v>
      </c>
      <c r="E109" s="8"/>
      <c r="F109" s="8"/>
      <c r="G109" s="4">
        <f t="shared" si="19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79</v>
      </c>
      <c r="B110" s="10" t="s">
        <v>121</v>
      </c>
      <c r="C110" s="10" t="s">
        <v>121</v>
      </c>
      <c r="D110" s="4">
        <f t="shared" si="18"/>
        <v>0</v>
      </c>
      <c r="E110" s="8"/>
      <c r="F110" s="8"/>
      <c r="G110" s="4">
        <f t="shared" si="19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80</v>
      </c>
      <c r="B111" s="10" t="s">
        <v>121</v>
      </c>
      <c r="C111" s="10" t="s">
        <v>121</v>
      </c>
      <c r="D111" s="4">
        <f t="shared" si="18"/>
        <v>0</v>
      </c>
      <c r="E111" s="8"/>
      <c r="F111" s="8"/>
      <c r="G111" s="4">
        <f t="shared" si="19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81</v>
      </c>
      <c r="B112" s="10" t="s">
        <v>121</v>
      </c>
      <c r="C112" s="10" t="s">
        <v>121</v>
      </c>
      <c r="D112" s="4">
        <f t="shared" si="18"/>
        <v>0</v>
      </c>
      <c r="E112" s="8"/>
      <c r="F112" s="8"/>
      <c r="G112" s="4">
        <f t="shared" si="19"/>
        <v>0</v>
      </c>
      <c r="H112" s="8"/>
      <c r="I112" s="8"/>
    </row>
    <row r="113" spans="1:9" x14ac:dyDescent="0.2">
      <c r="A113" s="41" t="s">
        <v>82</v>
      </c>
      <c r="B113" s="10" t="s">
        <v>121</v>
      </c>
      <c r="C113" s="10" t="s">
        <v>121</v>
      </c>
      <c r="D113" s="4">
        <f t="shared" si="18"/>
        <v>0</v>
      </c>
      <c r="E113" s="8"/>
      <c r="F113" s="8"/>
      <c r="G113" s="4">
        <f t="shared" si="19"/>
        <v>0</v>
      </c>
      <c r="H113" s="8"/>
      <c r="I113" s="8"/>
    </row>
    <row r="114" spans="1:9" s="5" customFormat="1" x14ac:dyDescent="0.2">
      <c r="A114" s="42" t="s">
        <v>83</v>
      </c>
      <c r="B114" s="10" t="s">
        <v>121</v>
      </c>
      <c r="C114" s="10" t="s">
        <v>121</v>
      </c>
      <c r="D114" s="4">
        <f t="shared" si="18"/>
        <v>0</v>
      </c>
      <c r="E114" s="8"/>
      <c r="F114" s="8"/>
      <c r="G114" s="4">
        <f t="shared" si="19"/>
        <v>0</v>
      </c>
      <c r="H114" s="8"/>
      <c r="I114" s="8"/>
    </row>
    <row r="115" spans="1:9" s="5" customFormat="1" x14ac:dyDescent="0.2">
      <c r="A115" s="42" t="s">
        <v>84</v>
      </c>
      <c r="B115" s="10" t="s">
        <v>121</v>
      </c>
      <c r="C115" s="10" t="s">
        <v>121</v>
      </c>
      <c r="D115" s="4">
        <f t="shared" si="18"/>
        <v>0</v>
      </c>
      <c r="E115" s="8"/>
      <c r="F115" s="8"/>
      <c r="G115" s="4">
        <f t="shared" si="19"/>
        <v>0</v>
      </c>
      <c r="H115" s="8"/>
      <c r="I115" s="8"/>
    </row>
    <row r="116" spans="1:9" s="5" customFormat="1" x14ac:dyDescent="0.2">
      <c r="A116" s="42" t="s">
        <v>85</v>
      </c>
      <c r="B116" s="10" t="s">
        <v>121</v>
      </c>
      <c r="C116" s="10" t="s">
        <v>121</v>
      </c>
      <c r="D116" s="4">
        <f t="shared" si="18"/>
        <v>0</v>
      </c>
      <c r="E116" s="8"/>
      <c r="F116" s="8"/>
      <c r="G116" s="4">
        <f t="shared" si="19"/>
        <v>0</v>
      </c>
      <c r="H116" s="8"/>
      <c r="I116" s="8"/>
    </row>
    <row r="117" spans="1:9" s="5" customFormat="1" ht="25.5" x14ac:dyDescent="0.2">
      <c r="A117" s="42" t="s">
        <v>86</v>
      </c>
      <c r="B117" s="10" t="s">
        <v>121</v>
      </c>
      <c r="C117" s="10" t="s">
        <v>121</v>
      </c>
      <c r="D117" s="4">
        <f t="shared" si="18"/>
        <v>0</v>
      </c>
      <c r="E117" s="8"/>
      <c r="F117" s="8"/>
      <c r="G117" s="4">
        <f t="shared" si="19"/>
        <v>0</v>
      </c>
      <c r="H117" s="8"/>
      <c r="I117" s="8"/>
    </row>
    <row r="118" spans="1:9" s="5" customFormat="1" x14ac:dyDescent="0.2">
      <c r="A118" s="42" t="s">
        <v>87</v>
      </c>
      <c r="B118" s="10" t="s">
        <v>121</v>
      </c>
      <c r="C118" s="10" t="s">
        <v>121</v>
      </c>
      <c r="D118" s="4">
        <f t="shared" si="18"/>
        <v>0</v>
      </c>
      <c r="E118" s="8"/>
      <c r="F118" s="8"/>
      <c r="G118" s="4">
        <f t="shared" si="19"/>
        <v>0</v>
      </c>
      <c r="H118" s="8"/>
      <c r="I118" s="8"/>
    </row>
    <row r="119" spans="1:9" s="5" customFormat="1" x14ac:dyDescent="0.2">
      <c r="A119" s="42" t="s">
        <v>88</v>
      </c>
      <c r="B119" s="10" t="s">
        <v>121</v>
      </c>
      <c r="C119" s="10" t="s">
        <v>121</v>
      </c>
      <c r="D119" s="4">
        <f t="shared" si="18"/>
        <v>0</v>
      </c>
      <c r="E119" s="8"/>
      <c r="F119" s="8"/>
      <c r="G119" s="4">
        <f t="shared" si="19"/>
        <v>0</v>
      </c>
      <c r="H119" s="8"/>
      <c r="I119" s="8"/>
    </row>
    <row r="120" spans="1:9" s="5" customFormat="1" x14ac:dyDescent="0.2">
      <c r="A120" s="42" t="s">
        <v>89</v>
      </c>
      <c r="B120" s="10" t="s">
        <v>121</v>
      </c>
      <c r="C120" s="10" t="s">
        <v>121</v>
      </c>
      <c r="D120" s="4">
        <f t="shared" si="18"/>
        <v>0</v>
      </c>
      <c r="E120" s="8"/>
      <c r="F120" s="8"/>
      <c r="G120" s="4">
        <f t="shared" si="19"/>
        <v>0</v>
      </c>
      <c r="H120" s="8"/>
      <c r="I120" s="8"/>
    </row>
    <row r="121" spans="1:9" s="5" customFormat="1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8"/>
        <v>0</v>
      </c>
      <c r="E121" s="4">
        <f t="shared" ref="E121:F121" si="26">+E122+E123</f>
        <v>0</v>
      </c>
      <c r="F121" s="4">
        <f t="shared" si="26"/>
        <v>0</v>
      </c>
      <c r="G121" s="4">
        <f t="shared" si="19"/>
        <v>0</v>
      </c>
      <c r="H121" s="4">
        <f t="shared" ref="H121:I121" si="27">+H122+H123</f>
        <v>0</v>
      </c>
      <c r="I121" s="4">
        <f t="shared" si="27"/>
        <v>0</v>
      </c>
    </row>
    <row r="122" spans="1:9" s="5" customFormat="1" x14ac:dyDescent="0.2">
      <c r="A122" s="42" t="s">
        <v>122</v>
      </c>
      <c r="B122" s="35"/>
      <c r="C122" s="8"/>
      <c r="D122" s="4">
        <f t="shared" si="18"/>
        <v>0</v>
      </c>
      <c r="E122" s="8"/>
      <c r="F122" s="8"/>
      <c r="G122" s="4">
        <f t="shared" si="19"/>
        <v>0</v>
      </c>
      <c r="H122" s="8"/>
      <c r="I122" s="8"/>
    </row>
    <row r="123" spans="1:9" s="5" customFormat="1" x14ac:dyDescent="0.2">
      <c r="A123" s="42" t="s">
        <v>123</v>
      </c>
      <c r="B123" s="35"/>
      <c r="C123" s="8"/>
      <c r="D123" s="4">
        <f t="shared" si="18"/>
        <v>0</v>
      </c>
      <c r="E123" s="8"/>
      <c r="F123" s="8"/>
      <c r="G123" s="4">
        <f t="shared" si="19"/>
        <v>0</v>
      </c>
      <c r="H123" s="8"/>
      <c r="I123" s="8"/>
    </row>
    <row r="124" spans="1:9" s="5" customFormat="1" ht="26.25" customHeight="1" x14ac:dyDescent="0.2">
      <c r="A124" s="1" t="s">
        <v>91</v>
      </c>
      <c r="B124" s="4">
        <f t="shared" ref="B124:F124" si="28">+B125+B137+B142+B143</f>
        <v>0</v>
      </c>
      <c r="C124" s="4">
        <f t="shared" si="28"/>
        <v>0</v>
      </c>
      <c r="D124" s="4">
        <f t="shared" si="18"/>
        <v>0</v>
      </c>
      <c r="E124" s="4">
        <f t="shared" si="28"/>
        <v>0</v>
      </c>
      <c r="F124" s="4">
        <f t="shared" si="28"/>
        <v>0</v>
      </c>
      <c r="G124" s="4">
        <f t="shared" si="19"/>
        <v>0</v>
      </c>
      <c r="H124" s="4">
        <f t="shared" ref="H124:I124" si="29">+H125+H137+H142+H143</f>
        <v>0</v>
      </c>
      <c r="I124" s="4">
        <f t="shared" si="29"/>
        <v>0</v>
      </c>
    </row>
    <row r="125" spans="1:9" s="5" customFormat="1" x14ac:dyDescent="0.2">
      <c r="A125" s="43" t="s">
        <v>92</v>
      </c>
      <c r="B125" s="4">
        <f t="shared" ref="B125:F125" si="30">+B128+B126</f>
        <v>0</v>
      </c>
      <c r="C125" s="4">
        <f t="shared" si="30"/>
        <v>0</v>
      </c>
      <c r="D125" s="4">
        <f t="shared" si="18"/>
        <v>0</v>
      </c>
      <c r="E125" s="4">
        <f t="shared" si="30"/>
        <v>0</v>
      </c>
      <c r="F125" s="4">
        <f t="shared" si="30"/>
        <v>0</v>
      </c>
      <c r="G125" s="4">
        <f t="shared" si="19"/>
        <v>0</v>
      </c>
      <c r="H125" s="4">
        <f t="shared" ref="H125:I125" si="31">+H128+H126</f>
        <v>0</v>
      </c>
      <c r="I125" s="4">
        <f t="shared" si="31"/>
        <v>0</v>
      </c>
    </row>
    <row r="126" spans="1:9" s="5" customFormat="1" x14ac:dyDescent="0.2">
      <c r="A126" s="43" t="s">
        <v>124</v>
      </c>
      <c r="B126" s="4"/>
      <c r="C126" s="4"/>
      <c r="D126" s="4">
        <f t="shared" si="18"/>
        <v>0</v>
      </c>
      <c r="E126" s="4">
        <f t="shared" ref="E126:I126" si="32">+E127</f>
        <v>0</v>
      </c>
      <c r="F126" s="4">
        <f t="shared" si="32"/>
        <v>0</v>
      </c>
      <c r="G126" s="4">
        <f t="shared" si="19"/>
        <v>0</v>
      </c>
      <c r="H126" s="4">
        <f t="shared" si="32"/>
        <v>0</v>
      </c>
      <c r="I126" s="4">
        <f t="shared" si="32"/>
        <v>0</v>
      </c>
    </row>
    <row r="127" spans="1:9" s="5" customFormat="1" x14ac:dyDescent="0.2">
      <c r="A127" s="2" t="s">
        <v>94</v>
      </c>
      <c r="B127" s="10" t="s">
        <v>121</v>
      </c>
      <c r="C127" s="10" t="s">
        <v>121</v>
      </c>
      <c r="D127" s="4">
        <f t="shared" si="18"/>
        <v>0</v>
      </c>
      <c r="E127" s="8"/>
      <c r="F127" s="8"/>
      <c r="G127" s="4">
        <f t="shared" si="19"/>
        <v>0</v>
      </c>
      <c r="H127" s="8"/>
      <c r="I127" s="8"/>
    </row>
    <row r="128" spans="1:9" s="5" customFormat="1" x14ac:dyDescent="0.2">
      <c r="A128" s="43" t="s">
        <v>125</v>
      </c>
      <c r="B128" s="4"/>
      <c r="C128" s="4"/>
      <c r="D128" s="4">
        <f t="shared" si="18"/>
        <v>0</v>
      </c>
      <c r="E128" s="4">
        <f t="shared" ref="E128:F128" si="33">+E129+E130+E131+E132+E133++E134+E135+E136</f>
        <v>0</v>
      </c>
      <c r="F128" s="4">
        <f t="shared" si="33"/>
        <v>0</v>
      </c>
      <c r="G128" s="4">
        <f t="shared" si="19"/>
        <v>0</v>
      </c>
      <c r="H128" s="4">
        <f t="shared" ref="H128:I128" si="34">+H129+H130+H131+H132+H133++H134+H135+H136</f>
        <v>0</v>
      </c>
      <c r="I128" s="4">
        <f t="shared" si="34"/>
        <v>0</v>
      </c>
    </row>
    <row r="129" spans="1:9" s="5" customFormat="1" x14ac:dyDescent="0.2">
      <c r="A129" s="2" t="s">
        <v>93</v>
      </c>
      <c r="B129" s="10" t="s">
        <v>121</v>
      </c>
      <c r="C129" s="10" t="s">
        <v>121</v>
      </c>
      <c r="D129" s="4">
        <f t="shared" si="18"/>
        <v>0</v>
      </c>
      <c r="E129" s="8"/>
      <c r="F129" s="8"/>
      <c r="G129" s="4">
        <f t="shared" si="19"/>
        <v>0</v>
      </c>
      <c r="H129" s="8"/>
      <c r="I129" s="8"/>
    </row>
    <row r="130" spans="1:9" s="5" customFormat="1" x14ac:dyDescent="0.2">
      <c r="A130" s="2" t="s">
        <v>95</v>
      </c>
      <c r="B130" s="10" t="s">
        <v>121</v>
      </c>
      <c r="C130" s="10" t="s">
        <v>121</v>
      </c>
      <c r="D130" s="4">
        <f t="shared" si="18"/>
        <v>0</v>
      </c>
      <c r="E130" s="8"/>
      <c r="F130" s="8"/>
      <c r="G130" s="4">
        <f t="shared" si="19"/>
        <v>0</v>
      </c>
      <c r="H130" s="8"/>
      <c r="I130" s="8"/>
    </row>
    <row r="131" spans="1:9" s="5" customFormat="1" x14ac:dyDescent="0.2">
      <c r="A131" s="2" t="s">
        <v>96</v>
      </c>
      <c r="B131" s="10" t="s">
        <v>121</v>
      </c>
      <c r="C131" s="10" t="s">
        <v>121</v>
      </c>
      <c r="D131" s="4">
        <f t="shared" si="18"/>
        <v>0</v>
      </c>
      <c r="E131" s="8"/>
      <c r="F131" s="8"/>
      <c r="G131" s="4">
        <f t="shared" si="19"/>
        <v>0</v>
      </c>
      <c r="H131" s="8"/>
      <c r="I131" s="8"/>
    </row>
    <row r="132" spans="1:9" s="5" customFormat="1" x14ac:dyDescent="0.2">
      <c r="A132" s="2" t="s">
        <v>97</v>
      </c>
      <c r="B132" s="10" t="s">
        <v>121</v>
      </c>
      <c r="C132" s="10" t="s">
        <v>121</v>
      </c>
      <c r="D132" s="4">
        <f t="shared" si="18"/>
        <v>0</v>
      </c>
      <c r="E132" s="8"/>
      <c r="F132" s="8"/>
      <c r="G132" s="4">
        <f t="shared" si="19"/>
        <v>0</v>
      </c>
      <c r="H132" s="8"/>
      <c r="I132" s="8"/>
    </row>
    <row r="133" spans="1:9" s="5" customFormat="1" x14ac:dyDescent="0.2">
      <c r="A133" s="2" t="s">
        <v>98</v>
      </c>
      <c r="B133" s="10" t="s">
        <v>121</v>
      </c>
      <c r="C133" s="10" t="s">
        <v>121</v>
      </c>
      <c r="D133" s="4">
        <f t="shared" si="18"/>
        <v>0</v>
      </c>
      <c r="E133" s="8"/>
      <c r="F133" s="8"/>
      <c r="G133" s="4">
        <f t="shared" si="19"/>
        <v>0</v>
      </c>
      <c r="H133" s="8"/>
      <c r="I133" s="8"/>
    </row>
    <row r="134" spans="1:9" s="5" customFormat="1" x14ac:dyDescent="0.2">
      <c r="A134" s="2" t="s">
        <v>99</v>
      </c>
      <c r="B134" s="10" t="s">
        <v>121</v>
      </c>
      <c r="C134" s="10" t="s">
        <v>121</v>
      </c>
      <c r="D134" s="4">
        <f t="shared" si="18"/>
        <v>0</v>
      </c>
      <c r="E134" s="8"/>
      <c r="F134" s="8"/>
      <c r="G134" s="4">
        <f t="shared" si="19"/>
        <v>0</v>
      </c>
      <c r="H134" s="8"/>
      <c r="I134" s="8"/>
    </row>
    <row r="135" spans="1:9" s="5" customFormat="1" x14ac:dyDescent="0.2">
      <c r="A135" s="2" t="s">
        <v>100</v>
      </c>
      <c r="B135" s="10" t="s">
        <v>121</v>
      </c>
      <c r="C135" s="10" t="s">
        <v>121</v>
      </c>
      <c r="D135" s="4">
        <f t="shared" si="18"/>
        <v>0</v>
      </c>
      <c r="E135" s="8"/>
      <c r="F135" s="8"/>
      <c r="G135" s="4">
        <f t="shared" si="19"/>
        <v>0</v>
      </c>
      <c r="H135" s="8"/>
      <c r="I135" s="8"/>
    </row>
    <row r="136" spans="1:9" s="5" customFormat="1" x14ac:dyDescent="0.2">
      <c r="A136" s="2" t="s">
        <v>101</v>
      </c>
      <c r="B136" s="10" t="s">
        <v>121</v>
      </c>
      <c r="C136" s="10" t="s">
        <v>121</v>
      </c>
      <c r="D136" s="4">
        <f t="shared" si="18"/>
        <v>0</v>
      </c>
      <c r="E136" s="8"/>
      <c r="F136" s="8"/>
      <c r="G136" s="4">
        <f t="shared" si="19"/>
        <v>0</v>
      </c>
      <c r="H136" s="8"/>
      <c r="I136" s="8"/>
    </row>
    <row r="137" spans="1:9" s="5" customFormat="1" ht="25.5" x14ac:dyDescent="0.2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9"/>
        <v>0</v>
      </c>
      <c r="H137" s="4">
        <f>+H138+H139+H140+H141</f>
        <v>0</v>
      </c>
      <c r="I137" s="4">
        <f>+I138+I139+I140+I141</f>
        <v>0</v>
      </c>
    </row>
    <row r="138" spans="1:9" s="5" customFormat="1" x14ac:dyDescent="0.2">
      <c r="A138" s="2" t="s">
        <v>103</v>
      </c>
      <c r="B138" s="10" t="s">
        <v>121</v>
      </c>
      <c r="C138" s="10" t="s">
        <v>121</v>
      </c>
      <c r="D138" s="4">
        <f t="shared" si="18"/>
        <v>0</v>
      </c>
      <c r="E138" s="8"/>
      <c r="F138" s="8"/>
      <c r="G138" s="4">
        <f t="shared" si="19"/>
        <v>0</v>
      </c>
      <c r="H138" s="8"/>
      <c r="I138" s="8"/>
    </row>
    <row r="139" spans="1:9" s="5" customFormat="1" x14ac:dyDescent="0.2">
      <c r="A139" s="2" t="s">
        <v>104</v>
      </c>
      <c r="B139" s="10" t="s">
        <v>121</v>
      </c>
      <c r="C139" s="10" t="s">
        <v>121</v>
      </c>
      <c r="D139" s="4">
        <f t="shared" si="18"/>
        <v>0</v>
      </c>
      <c r="E139" s="8"/>
      <c r="F139" s="8"/>
      <c r="G139" s="4">
        <f t="shared" si="19"/>
        <v>0</v>
      </c>
      <c r="H139" s="8"/>
      <c r="I139" s="8"/>
    </row>
    <row r="140" spans="1:9" s="5" customFormat="1" ht="25.5" x14ac:dyDescent="0.2">
      <c r="A140" s="2" t="s">
        <v>105</v>
      </c>
      <c r="B140" s="10" t="s">
        <v>121</v>
      </c>
      <c r="C140" s="10" t="s">
        <v>121</v>
      </c>
      <c r="D140" s="4">
        <f t="shared" si="18"/>
        <v>0</v>
      </c>
      <c r="E140" s="8"/>
      <c r="F140" s="8"/>
      <c r="G140" s="4">
        <f t="shared" si="19"/>
        <v>0</v>
      </c>
      <c r="H140" s="8"/>
      <c r="I140" s="8"/>
    </row>
    <row r="141" spans="1:9" s="5" customFormat="1" x14ac:dyDescent="0.2">
      <c r="A141" s="2" t="s">
        <v>138</v>
      </c>
      <c r="B141" s="10" t="s">
        <v>121</v>
      </c>
      <c r="C141" s="10" t="s">
        <v>121</v>
      </c>
      <c r="D141" s="4">
        <f t="shared" si="18"/>
        <v>0</v>
      </c>
      <c r="E141" s="8"/>
      <c r="F141" s="8"/>
      <c r="G141" s="4">
        <f t="shared" si="19"/>
        <v>0</v>
      </c>
      <c r="H141" s="8"/>
      <c r="I141" s="8"/>
    </row>
    <row r="142" spans="1:9" s="5" customFormat="1" x14ac:dyDescent="0.2">
      <c r="A142" s="43" t="s">
        <v>106</v>
      </c>
      <c r="B142" s="4"/>
      <c r="C142" s="7"/>
      <c r="D142" s="4">
        <f t="shared" si="18"/>
        <v>0</v>
      </c>
      <c r="E142" s="8"/>
      <c r="F142" s="8"/>
      <c r="G142" s="4">
        <f t="shared" si="19"/>
        <v>0</v>
      </c>
      <c r="H142" s="8"/>
      <c r="I142" s="8"/>
    </row>
    <row r="143" spans="1:9" s="5" customFormat="1" x14ac:dyDescent="0.2">
      <c r="A143" s="43" t="s">
        <v>107</v>
      </c>
      <c r="B143" s="4"/>
      <c r="C143" s="7"/>
      <c r="D143" s="4">
        <f t="shared" si="18"/>
        <v>0</v>
      </c>
      <c r="E143" s="8"/>
      <c r="F143" s="8"/>
      <c r="G143" s="4">
        <f t="shared" si="19"/>
        <v>0</v>
      </c>
      <c r="H143" s="8"/>
      <c r="I143" s="8"/>
    </row>
    <row r="144" spans="1:9" s="5" customFormat="1" x14ac:dyDescent="0.2">
      <c r="A144" s="44" t="s">
        <v>108</v>
      </c>
      <c r="B144" s="4">
        <v>14805.73</v>
      </c>
      <c r="C144" s="7">
        <v>5407</v>
      </c>
      <c r="D144" s="4">
        <f t="shared" si="18"/>
        <v>1625.86</v>
      </c>
      <c r="E144" s="8"/>
      <c r="F144" s="8">
        <v>1625.86</v>
      </c>
      <c r="G144" s="4">
        <f t="shared" si="19"/>
        <v>5407</v>
      </c>
      <c r="H144" s="8"/>
      <c r="I144" s="8">
        <v>5407</v>
      </c>
    </row>
    <row r="145" spans="1:9" s="5" customFormat="1" x14ac:dyDescent="0.2">
      <c r="A145" s="3" t="s">
        <v>142</v>
      </c>
      <c r="B145" s="4">
        <f>+B146</f>
        <v>0</v>
      </c>
      <c r="C145" s="4">
        <f t="shared" ref="C145:I145" si="35">+C146</f>
        <v>0</v>
      </c>
      <c r="D145" s="4">
        <f t="shared" si="35"/>
        <v>0</v>
      </c>
      <c r="E145" s="4">
        <f t="shared" si="35"/>
        <v>0</v>
      </c>
      <c r="F145" s="4">
        <f t="shared" si="35"/>
        <v>0</v>
      </c>
      <c r="G145" s="4">
        <f t="shared" si="35"/>
        <v>0</v>
      </c>
      <c r="H145" s="4">
        <f t="shared" si="35"/>
        <v>0</v>
      </c>
      <c r="I145" s="4">
        <f t="shared" si="35"/>
        <v>0</v>
      </c>
    </row>
    <row r="146" spans="1:9" s="5" customFormat="1" x14ac:dyDescent="0.2">
      <c r="A146" s="6" t="s">
        <v>143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110</v>
      </c>
      <c r="B147" s="4">
        <f>+B148+B149+B152+B150+B151</f>
        <v>6201.14</v>
      </c>
      <c r="C147" s="4">
        <f t="shared" ref="C147:G147" si="36">+C148+C149+C152+C150+C151</f>
        <v>5416.14</v>
      </c>
      <c r="D147" s="4">
        <f t="shared" si="36"/>
        <v>2282.2600000000002</v>
      </c>
      <c r="E147" s="4">
        <f t="shared" si="36"/>
        <v>1997.41</v>
      </c>
      <c r="F147" s="4">
        <f t="shared" si="36"/>
        <v>284.85000000000002</v>
      </c>
      <c r="G147" s="4">
        <f t="shared" si="36"/>
        <v>5415.7900000000009</v>
      </c>
      <c r="H147" s="4">
        <f t="shared" ref="H147:I147" si="37">+H148+H149+H152+H150+H151</f>
        <v>4390.3900000000003</v>
      </c>
      <c r="I147" s="4">
        <f t="shared" si="37"/>
        <v>1025.4000000000001</v>
      </c>
    </row>
    <row r="148" spans="1:9" s="5" customFormat="1" x14ac:dyDescent="0.2">
      <c r="A148" s="2" t="s">
        <v>111</v>
      </c>
      <c r="B148" s="4">
        <v>6201.14</v>
      </c>
      <c r="C148" s="7">
        <v>5416.14</v>
      </c>
      <c r="D148" s="4">
        <f t="shared" ref="D148:D152" si="38">+E148+F148</f>
        <v>2282.2600000000002</v>
      </c>
      <c r="E148" s="8">
        <v>1997.41</v>
      </c>
      <c r="F148" s="8">
        <v>284.85000000000002</v>
      </c>
      <c r="G148" s="4">
        <f t="shared" ref="G148:G152" si="39">+H148+I148</f>
        <v>5415.7900000000009</v>
      </c>
      <c r="H148" s="8">
        <v>4390.3900000000003</v>
      </c>
      <c r="I148" s="8">
        <v>1025.4000000000001</v>
      </c>
    </row>
    <row r="149" spans="1:9" s="5" customFormat="1" x14ac:dyDescent="0.2">
      <c r="A149" s="2" t="s">
        <v>137</v>
      </c>
      <c r="B149" s="4"/>
      <c r="C149" s="7"/>
      <c r="D149" s="4">
        <f t="shared" si="38"/>
        <v>0</v>
      </c>
      <c r="E149" s="8"/>
      <c r="F149" s="8"/>
      <c r="G149" s="4">
        <f t="shared" si="39"/>
        <v>0</v>
      </c>
      <c r="H149" s="8"/>
      <c r="I149" s="8"/>
    </row>
    <row r="150" spans="1:9" s="5" customFormat="1" x14ac:dyDescent="0.2">
      <c r="A150" s="2" t="s">
        <v>141</v>
      </c>
      <c r="B150" s="4"/>
      <c r="C150" s="7"/>
      <c r="D150" s="4">
        <f t="shared" si="38"/>
        <v>0</v>
      </c>
      <c r="E150" s="8"/>
      <c r="F150" s="8"/>
      <c r="G150" s="4">
        <f t="shared" si="39"/>
        <v>0</v>
      </c>
      <c r="H150" s="8"/>
      <c r="I150" s="8"/>
    </row>
    <row r="151" spans="1:9" s="5" customFormat="1" x14ac:dyDescent="0.2">
      <c r="A151" s="2" t="s">
        <v>140</v>
      </c>
      <c r="B151" s="4"/>
      <c r="C151" s="7"/>
      <c r="D151" s="4">
        <f t="shared" si="38"/>
        <v>0</v>
      </c>
      <c r="E151" s="8"/>
      <c r="F151" s="8"/>
      <c r="G151" s="4">
        <f t="shared" si="39"/>
        <v>0</v>
      </c>
      <c r="H151" s="8"/>
      <c r="I151" s="8"/>
    </row>
    <row r="152" spans="1:9" s="5" customFormat="1" x14ac:dyDescent="0.2">
      <c r="A152" s="2" t="s">
        <v>133</v>
      </c>
      <c r="B152" s="4"/>
      <c r="C152" s="7"/>
      <c r="D152" s="4">
        <f t="shared" si="38"/>
        <v>0</v>
      </c>
      <c r="E152" s="8"/>
      <c r="F152" s="8"/>
      <c r="G152" s="4">
        <f t="shared" si="39"/>
        <v>0</v>
      </c>
      <c r="H152" s="8"/>
      <c r="I152" s="8"/>
    </row>
    <row r="153" spans="1:9" s="5" customFormat="1" x14ac:dyDescent="0.2">
      <c r="A153" s="45" t="s">
        <v>109</v>
      </c>
      <c r="B153" s="4">
        <f t="shared" ref="B153:G153" si="40">+B10+B17+B30+B33+B70+B71+B85+B90+B94+B105+B106+B121+B124+B144+B145</f>
        <v>31647.460000000003</v>
      </c>
      <c r="C153" s="4">
        <f t="shared" si="40"/>
        <v>19035.730000000003</v>
      </c>
      <c r="D153" s="4">
        <f t="shared" si="40"/>
        <v>5292.2899999999991</v>
      </c>
      <c r="E153" s="4">
        <f t="shared" si="40"/>
        <v>759.24999999999989</v>
      </c>
      <c r="F153" s="4">
        <f t="shared" si="40"/>
        <v>4533.04</v>
      </c>
      <c r="G153" s="4">
        <f t="shared" si="40"/>
        <v>19033.11</v>
      </c>
      <c r="H153" s="4">
        <f t="shared" ref="H153:I153" si="41">+H10+H17+H30+H33+H70+H71+H85+H90+H94+H105+H106+H121+H124+H144+H145</f>
        <v>2738.5799999999995</v>
      </c>
      <c r="I153" s="4">
        <f t="shared" si="41"/>
        <v>16294.53</v>
      </c>
    </row>
    <row r="154" spans="1:9" s="5" customFormat="1" ht="12.75" customHeight="1" x14ac:dyDescent="0.2">
      <c r="A154" s="44" t="s">
        <v>112</v>
      </c>
      <c r="B154" s="4">
        <f t="shared" ref="B154:G154" si="42">B11+B18+B30+B37+B70+B71+B122+B90</f>
        <v>16024.720000000001</v>
      </c>
      <c r="C154" s="4">
        <f t="shared" si="42"/>
        <v>12952.720000000001</v>
      </c>
      <c r="D154" s="4">
        <f t="shared" si="42"/>
        <v>2222.58</v>
      </c>
      <c r="E154" s="4">
        <f t="shared" si="42"/>
        <v>97.8</v>
      </c>
      <c r="F154" s="4">
        <f t="shared" si="42"/>
        <v>2124.7799999999997</v>
      </c>
      <c r="G154" s="4">
        <f t="shared" si="42"/>
        <v>8512.5399999999991</v>
      </c>
      <c r="H154" s="4">
        <f t="shared" ref="H154:I154" si="43">H11+H18+H30+H37+H70+H71+H122+H90</f>
        <v>702.91000000000008</v>
      </c>
      <c r="I154" s="4">
        <f t="shared" si="43"/>
        <v>7809.63</v>
      </c>
    </row>
    <row r="155" spans="1:9" s="5" customFormat="1" x14ac:dyDescent="0.2">
      <c r="A155" s="44" t="s">
        <v>113</v>
      </c>
      <c r="B155" s="4">
        <f t="shared" ref="B155:G155" si="44">B13++B19+B23+B85+B94+B105+B106+B123+B124-B126+B34</f>
        <v>817.01</v>
      </c>
      <c r="C155" s="4">
        <f t="shared" si="44"/>
        <v>676.01</v>
      </c>
      <c r="D155" s="4">
        <f t="shared" si="44"/>
        <v>208.94000000000003</v>
      </c>
      <c r="E155" s="4">
        <f t="shared" si="44"/>
        <v>67.95</v>
      </c>
      <c r="F155" s="4">
        <f t="shared" si="44"/>
        <v>140.99</v>
      </c>
      <c r="G155" s="4">
        <f t="shared" si="44"/>
        <v>675.88</v>
      </c>
      <c r="H155" s="4">
        <f t="shared" ref="H155:I155" si="45">H13++H19+H23+H85+H94+H105+H106+H123+H124-H126+H34</f>
        <v>139.13999999999999</v>
      </c>
      <c r="I155" s="4">
        <f t="shared" si="45"/>
        <v>536.74</v>
      </c>
    </row>
    <row r="156" spans="1:9" x14ac:dyDescent="0.2">
      <c r="A156" s="46"/>
      <c r="B156" s="47"/>
    </row>
    <row r="157" spans="1:9" x14ac:dyDescent="0.2">
      <c r="A157" s="48"/>
      <c r="B157" s="47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5"/>
      <c r="B160" s="49"/>
    </row>
    <row r="161" spans="1:2" x14ac:dyDescent="0.2">
      <c r="A161" s="5"/>
      <c r="B161" s="49"/>
    </row>
    <row r="162" spans="1:2" x14ac:dyDescent="0.2">
      <c r="A162" s="48"/>
      <c r="B162" s="47"/>
    </row>
    <row r="163" spans="1:2" x14ac:dyDescent="0.2">
      <c r="A163" s="50"/>
      <c r="B163" s="49"/>
    </row>
    <row r="164" spans="1:2" x14ac:dyDescent="0.2">
      <c r="A164" s="5"/>
      <c r="B164" s="49"/>
    </row>
    <row r="165" spans="1:2" x14ac:dyDescent="0.2">
      <c r="A165" s="5"/>
      <c r="B165" s="47"/>
    </row>
    <row r="166" spans="1:2" x14ac:dyDescent="0.2">
      <c r="A166" s="5"/>
      <c r="B166" s="49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48"/>
      <c r="B171" s="47"/>
    </row>
    <row r="172" spans="1:2" x14ac:dyDescent="0.2">
      <c r="A172" s="5"/>
      <c r="B172" s="5"/>
    </row>
    <row r="173" spans="1:2" x14ac:dyDescent="0.2">
      <c r="A173" s="51"/>
      <c r="B173" s="47"/>
    </row>
    <row r="174" spans="1:2" x14ac:dyDescent="0.2">
      <c r="A174" s="5"/>
      <c r="B174" s="49"/>
    </row>
    <row r="175" spans="1:2" x14ac:dyDescent="0.2">
      <c r="A175" s="5"/>
      <c r="B175" s="49"/>
    </row>
    <row r="176" spans="1:2" x14ac:dyDescent="0.2">
      <c r="A176" s="51"/>
      <c r="B176" s="47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48"/>
      <c r="B180" s="47"/>
    </row>
    <row r="181" spans="1:2" x14ac:dyDescent="0.2">
      <c r="A181" s="52"/>
      <c r="B181" s="47"/>
    </row>
    <row r="182" spans="1:2" x14ac:dyDescent="0.2">
      <c r="A182" s="5"/>
      <c r="B182" s="5"/>
    </row>
    <row r="183" spans="1:2" ht="15.75" x14ac:dyDescent="0.25">
      <c r="A183" s="5"/>
      <c r="B183" s="53"/>
    </row>
    <row r="184" spans="1:2" x14ac:dyDescent="0.2">
      <c r="A184" s="5"/>
      <c r="B184" s="5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Y187"/>
  <sheetViews>
    <sheetView view="pageBreakPreview" zoomScale="98" zoomScaleNormal="100" zoomScaleSheetLayoutView="98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E14" sqref="E14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154</v>
      </c>
      <c r="B1" s="22"/>
    </row>
    <row r="2" spans="1:9" x14ac:dyDescent="0.2">
      <c r="B2" s="23"/>
      <c r="C2" s="24"/>
    </row>
    <row r="3" spans="1:9" ht="16.5" x14ac:dyDescent="0.2">
      <c r="A3" s="101" t="s">
        <v>153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164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2" t="s">
        <v>114</v>
      </c>
      <c r="B7" s="103" t="s">
        <v>161</v>
      </c>
      <c r="C7" s="103" t="s">
        <v>162</v>
      </c>
      <c r="D7" s="100" t="s">
        <v>165</v>
      </c>
      <c r="E7" s="99"/>
      <c r="F7" s="99"/>
      <c r="G7" s="100" t="s">
        <v>166</v>
      </c>
      <c r="H7" s="99"/>
      <c r="I7" s="99"/>
    </row>
    <row r="8" spans="1:9" s="28" customFormat="1" ht="46.5" customHeight="1" x14ac:dyDescent="0.15">
      <c r="A8" s="102"/>
      <c r="B8" s="103"/>
      <c r="C8" s="103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0</v>
      </c>
      <c r="C10" s="4">
        <f t="shared" ref="C10:I10" si="0">+C11+C12+C13+C14+C15+C16</f>
        <v>0</v>
      </c>
      <c r="D10" s="4">
        <f>+E10+F10</f>
        <v>0</v>
      </c>
      <c r="E10" s="4">
        <f t="shared" si="0"/>
        <v>0</v>
      </c>
      <c r="F10" s="4">
        <f t="shared" si="0"/>
        <v>0</v>
      </c>
      <c r="G10" s="4">
        <f>+H10+I10</f>
        <v>0</v>
      </c>
      <c r="H10" s="4">
        <f t="shared" si="0"/>
        <v>0</v>
      </c>
      <c r="I10" s="4">
        <f t="shared" si="0"/>
        <v>0</v>
      </c>
    </row>
    <row r="11" spans="1:9" x14ac:dyDescent="0.2">
      <c r="A11" s="33" t="s">
        <v>2</v>
      </c>
      <c r="B11" s="4"/>
      <c r="C11" s="8"/>
      <c r="D11" s="4">
        <f t="shared" ref="D11:D80" si="1">+E11+F11</f>
        <v>0</v>
      </c>
      <c r="E11" s="8"/>
      <c r="F11" s="8"/>
      <c r="G11" s="4">
        <f t="shared" ref="G11:G80" si="2">+H11+I11</f>
        <v>0</v>
      </c>
      <c r="H11" s="8"/>
      <c r="I11" s="8"/>
    </row>
    <row r="12" spans="1:9" ht="25.5" x14ac:dyDescent="0.2">
      <c r="A12" s="33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16.5" customHeight="1" x14ac:dyDescent="0.2">
      <c r="A13" s="33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 x14ac:dyDescent="0.2">
      <c r="A17" s="1" t="s">
        <v>8</v>
      </c>
      <c r="B17" s="4">
        <f>+B18+B19+B23+B22</f>
        <v>0</v>
      </c>
      <c r="C17" s="4">
        <f t="shared" ref="C17:I17" si="3">+C18+C19+C23+C22</f>
        <v>0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4">
        <f t="shared" si="2"/>
        <v>0</v>
      </c>
      <c r="H17" s="4">
        <f t="shared" si="3"/>
        <v>0</v>
      </c>
      <c r="I17" s="4">
        <f t="shared" si="3"/>
        <v>0</v>
      </c>
    </row>
    <row r="18" spans="1:9" x14ac:dyDescent="0.2">
      <c r="A18" s="34" t="s">
        <v>9</v>
      </c>
      <c r="B18" s="35"/>
      <c r="C18" s="8"/>
      <c r="D18" s="4">
        <f t="shared" si="1"/>
        <v>0</v>
      </c>
      <c r="E18" s="8"/>
      <c r="F18" s="8"/>
      <c r="G18" s="4">
        <f t="shared" si="2"/>
        <v>0</v>
      </c>
      <c r="H18" s="8"/>
      <c r="I18" s="8"/>
    </row>
    <row r="19" spans="1:9" x14ac:dyDescent="0.2">
      <c r="A19" s="36" t="s">
        <v>10</v>
      </c>
      <c r="B19" s="35"/>
      <c r="C19" s="8"/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</v>
      </c>
      <c r="H19" s="8">
        <f t="shared" ref="H19:I19" si="4">+H20+H21</f>
        <v>0</v>
      </c>
      <c r="I19" s="8">
        <f t="shared" si="4"/>
        <v>0</v>
      </c>
    </row>
    <row r="20" spans="1:9" x14ac:dyDescent="0.2">
      <c r="A20" s="9" t="s">
        <v>126</v>
      </c>
      <c r="B20" s="10" t="s">
        <v>121</v>
      </c>
      <c r="C20" s="10" t="s">
        <v>121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 x14ac:dyDescent="0.2">
      <c r="A21" s="9" t="s">
        <v>127</v>
      </c>
      <c r="B21" s="10" t="s">
        <v>121</v>
      </c>
      <c r="C21" s="10" t="s">
        <v>121</v>
      </c>
      <c r="D21" s="4">
        <f t="shared" si="1"/>
        <v>0</v>
      </c>
      <c r="E21" s="8"/>
      <c r="F21" s="8"/>
      <c r="G21" s="4">
        <f t="shared" si="2"/>
        <v>0</v>
      </c>
      <c r="H21" s="8"/>
      <c r="I21" s="8"/>
    </row>
    <row r="22" spans="1:9" ht="25.5" x14ac:dyDescent="0.2">
      <c r="A22" s="37" t="s">
        <v>11</v>
      </c>
      <c r="B22" s="35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 x14ac:dyDescent="0.2">
      <c r="A23" s="37" t="s">
        <v>120</v>
      </c>
      <c r="B23" s="35"/>
      <c r="C23" s="35"/>
      <c r="D23" s="4">
        <f t="shared" si="1"/>
        <v>0</v>
      </c>
      <c r="E23" s="35">
        <f t="shared" ref="E23:I23" si="5">+E24+E25+E26+E27+E28+E29</f>
        <v>0</v>
      </c>
      <c r="F23" s="35">
        <f t="shared" si="5"/>
        <v>0</v>
      </c>
      <c r="G23" s="4">
        <f t="shared" si="2"/>
        <v>0</v>
      </c>
      <c r="H23" s="35">
        <f t="shared" si="5"/>
        <v>0</v>
      </c>
      <c r="I23" s="35">
        <f t="shared" si="5"/>
        <v>0</v>
      </c>
    </row>
    <row r="24" spans="1:9" x14ac:dyDescent="0.2">
      <c r="A24" s="37" t="s">
        <v>12</v>
      </c>
      <c r="B24" s="10" t="s">
        <v>121</v>
      </c>
      <c r="C24" s="10" t="s">
        <v>121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 x14ac:dyDescent="0.2">
      <c r="A25" s="37" t="s">
        <v>13</v>
      </c>
      <c r="B25" s="10" t="s">
        <v>121</v>
      </c>
      <c r="C25" s="10" t="s">
        <v>121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 x14ac:dyDescent="0.2">
      <c r="A26" s="37" t="s">
        <v>14</v>
      </c>
      <c r="B26" s="10" t="s">
        <v>121</v>
      </c>
      <c r="C26" s="10" t="s">
        <v>121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 x14ac:dyDescent="0.2">
      <c r="A27" s="37" t="s">
        <v>15</v>
      </c>
      <c r="B27" s="10" t="s">
        <v>121</v>
      </c>
      <c r="C27" s="10" t="s">
        <v>121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 x14ac:dyDescent="0.2">
      <c r="A28" s="37" t="s">
        <v>16</v>
      </c>
      <c r="B28" s="10" t="s">
        <v>121</v>
      </c>
      <c r="C28" s="10" t="s">
        <v>121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 x14ac:dyDescent="0.2">
      <c r="A29" s="37" t="s">
        <v>17</v>
      </c>
      <c r="B29" s="10" t="s">
        <v>121</v>
      </c>
      <c r="C29" s="10" t="s">
        <v>121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 x14ac:dyDescent="0.2">
      <c r="A30" s="1" t="s">
        <v>18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 x14ac:dyDescent="0.2">
      <c r="A31" s="9" t="s">
        <v>19</v>
      </c>
      <c r="B31" s="35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 x14ac:dyDescent="0.2">
      <c r="A32" s="9" t="s">
        <v>20</v>
      </c>
      <c r="B32" s="35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 x14ac:dyDescent="0.2">
      <c r="A33" s="1" t="s">
        <v>21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 x14ac:dyDescent="0.2">
      <c r="A34" s="38" t="s">
        <v>128</v>
      </c>
      <c r="B34" s="35"/>
      <c r="C34" s="35"/>
      <c r="D34" s="4">
        <f t="shared" si="1"/>
        <v>0</v>
      </c>
      <c r="E34" s="35">
        <f t="shared" ref="E34:I34" si="8">+E35+E36</f>
        <v>0</v>
      </c>
      <c r="F34" s="35">
        <f t="shared" si="8"/>
        <v>0</v>
      </c>
      <c r="G34" s="4">
        <f t="shared" si="2"/>
        <v>0</v>
      </c>
      <c r="H34" s="35">
        <f t="shared" si="8"/>
        <v>0</v>
      </c>
      <c r="I34" s="35">
        <f t="shared" si="8"/>
        <v>0</v>
      </c>
    </row>
    <row r="35" spans="1:9" x14ac:dyDescent="0.2">
      <c r="A35" s="9" t="s">
        <v>132</v>
      </c>
      <c r="B35" s="10" t="s">
        <v>121</v>
      </c>
      <c r="C35" s="10" t="s">
        <v>121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 x14ac:dyDescent="0.2">
      <c r="A36" s="39" t="s">
        <v>131</v>
      </c>
      <c r="B36" s="10" t="s">
        <v>121</v>
      </c>
      <c r="C36" s="10" t="s">
        <v>121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 x14ac:dyDescent="0.2">
      <c r="A37" s="38" t="s">
        <v>129</v>
      </c>
      <c r="B37" s="35"/>
      <c r="C37" s="35"/>
      <c r="D37" s="4">
        <f t="shared" si="1"/>
        <v>0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0</v>
      </c>
      <c r="G37" s="4">
        <f t="shared" si="2"/>
        <v>0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0</v>
      </c>
    </row>
    <row r="38" spans="1:9" x14ac:dyDescent="0.2">
      <c r="A38" s="9" t="s">
        <v>22</v>
      </c>
      <c r="B38" s="10" t="s">
        <v>121</v>
      </c>
      <c r="C38" s="10" t="s">
        <v>121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 x14ac:dyDescent="0.2">
      <c r="A39" s="9" t="s">
        <v>23</v>
      </c>
      <c r="B39" s="10" t="s">
        <v>121</v>
      </c>
      <c r="C39" s="10" t="s">
        <v>121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 x14ac:dyDescent="0.2">
      <c r="A40" s="9" t="s">
        <v>24</v>
      </c>
      <c r="B40" s="10" t="s">
        <v>121</v>
      </c>
      <c r="C40" s="10" t="s">
        <v>121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 x14ac:dyDescent="0.2">
      <c r="A41" s="9" t="s">
        <v>130</v>
      </c>
      <c r="B41" s="10" t="s">
        <v>121</v>
      </c>
      <c r="C41" s="10" t="s">
        <v>121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 x14ac:dyDescent="0.2">
      <c r="A42" s="9" t="s">
        <v>25</v>
      </c>
      <c r="B42" s="10" t="s">
        <v>121</v>
      </c>
      <c r="C42" s="10" t="s">
        <v>121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 x14ac:dyDescent="0.2">
      <c r="A43" s="9" t="s">
        <v>26</v>
      </c>
      <c r="B43" s="10" t="s">
        <v>121</v>
      </c>
      <c r="C43" s="10" t="s">
        <v>121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 x14ac:dyDescent="0.2">
      <c r="A44" s="9" t="s">
        <v>27</v>
      </c>
      <c r="B44" s="10" t="s">
        <v>121</v>
      </c>
      <c r="C44" s="10" t="s">
        <v>121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 x14ac:dyDescent="0.2">
      <c r="A45" s="9" t="s">
        <v>28</v>
      </c>
      <c r="B45" s="10" t="s">
        <v>121</v>
      </c>
      <c r="C45" s="10" t="s">
        <v>121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 x14ac:dyDescent="0.2">
      <c r="A46" s="9" t="s">
        <v>29</v>
      </c>
      <c r="B46" s="10" t="s">
        <v>121</v>
      </c>
      <c r="C46" s="10" t="s">
        <v>121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 x14ac:dyDescent="0.2">
      <c r="A47" s="9" t="s">
        <v>30</v>
      </c>
      <c r="B47" s="10" t="s">
        <v>121</v>
      </c>
      <c r="C47" s="10" t="s">
        <v>121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 x14ac:dyDescent="0.2">
      <c r="A48" s="9" t="s">
        <v>31</v>
      </c>
      <c r="B48" s="10" t="s">
        <v>121</v>
      </c>
      <c r="C48" s="10" t="s">
        <v>121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 x14ac:dyDescent="0.2">
      <c r="A49" s="9" t="s">
        <v>32</v>
      </c>
      <c r="B49" s="10" t="s">
        <v>121</v>
      </c>
      <c r="C49" s="10" t="s">
        <v>121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 x14ac:dyDescent="0.2">
      <c r="A50" s="9" t="s">
        <v>33</v>
      </c>
      <c r="B50" s="10" t="s">
        <v>121</v>
      </c>
      <c r="C50" s="10" t="s">
        <v>121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 x14ac:dyDescent="0.2">
      <c r="A51" s="34" t="s">
        <v>131</v>
      </c>
      <c r="B51" s="10" t="s">
        <v>121</v>
      </c>
      <c r="C51" s="10" t="s">
        <v>121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 x14ac:dyDescent="0.2">
      <c r="A52" s="9" t="s">
        <v>34</v>
      </c>
      <c r="B52" s="10" t="s">
        <v>121</v>
      </c>
      <c r="C52" s="10" t="s">
        <v>121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 x14ac:dyDescent="0.2">
      <c r="A53" s="9" t="s">
        <v>35</v>
      </c>
      <c r="B53" s="10" t="s">
        <v>121</v>
      </c>
      <c r="C53" s="10" t="s">
        <v>121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 x14ac:dyDescent="0.2">
      <c r="A54" s="9" t="s">
        <v>36</v>
      </c>
      <c r="B54" s="10" t="s">
        <v>121</v>
      </c>
      <c r="C54" s="10" t="s">
        <v>121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 x14ac:dyDescent="0.2">
      <c r="A55" s="9" t="s">
        <v>149</v>
      </c>
      <c r="B55" s="10" t="s">
        <v>121</v>
      </c>
      <c r="C55" s="10" t="s">
        <v>121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 x14ac:dyDescent="0.2">
      <c r="A56" s="9" t="s">
        <v>37</v>
      </c>
      <c r="B56" s="10" t="s">
        <v>121</v>
      </c>
      <c r="C56" s="10" t="s">
        <v>121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 x14ac:dyDescent="0.2">
      <c r="A57" s="9" t="s">
        <v>150</v>
      </c>
      <c r="B57" s="10" t="s">
        <v>121</v>
      </c>
      <c r="C57" s="10" t="s">
        <v>121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 x14ac:dyDescent="0.2">
      <c r="A58" s="9" t="s">
        <v>38</v>
      </c>
      <c r="B58" s="10" t="s">
        <v>121</v>
      </c>
      <c r="C58" s="10" t="s">
        <v>121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 x14ac:dyDescent="0.2">
      <c r="A59" s="9" t="s">
        <v>39</v>
      </c>
      <c r="B59" s="10" t="s">
        <v>121</v>
      </c>
      <c r="C59" s="10" t="s">
        <v>121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 x14ac:dyDescent="0.2">
      <c r="A60" s="9" t="s">
        <v>40</v>
      </c>
      <c r="B60" s="10" t="s">
        <v>121</v>
      </c>
      <c r="C60" s="10" t="s">
        <v>121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 x14ac:dyDescent="0.2">
      <c r="A61" s="9" t="s">
        <v>41</v>
      </c>
      <c r="B61" s="10" t="s">
        <v>121</v>
      </c>
      <c r="C61" s="10" t="s">
        <v>121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 x14ac:dyDescent="0.2">
      <c r="A62" s="9" t="s">
        <v>42</v>
      </c>
      <c r="B62" s="10" t="s">
        <v>121</v>
      </c>
      <c r="C62" s="10" t="s">
        <v>121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 x14ac:dyDescent="0.2">
      <c r="A63" s="9" t="s">
        <v>43</v>
      </c>
      <c r="B63" s="10" t="s">
        <v>121</v>
      </c>
      <c r="C63" s="10" t="s">
        <v>121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 x14ac:dyDescent="0.2">
      <c r="A64" s="9" t="s">
        <v>134</v>
      </c>
      <c r="B64" s="10" t="s">
        <v>121</v>
      </c>
      <c r="C64" s="10" t="s">
        <v>121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 x14ac:dyDescent="0.2">
      <c r="A65" s="9" t="s">
        <v>135</v>
      </c>
      <c r="B65" s="10" t="s">
        <v>121</v>
      </c>
      <c r="C65" s="10" t="s">
        <v>121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 x14ac:dyDescent="0.2">
      <c r="A66" s="9" t="s">
        <v>136</v>
      </c>
      <c r="B66" s="10" t="s">
        <v>121</v>
      </c>
      <c r="C66" s="10" t="s">
        <v>121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 x14ac:dyDescent="0.2">
      <c r="A67" s="9" t="s">
        <v>139</v>
      </c>
      <c r="B67" s="10" t="s">
        <v>121</v>
      </c>
      <c r="C67" s="10" t="s">
        <v>121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 x14ac:dyDescent="0.2">
      <c r="A68" s="9" t="s">
        <v>147</v>
      </c>
      <c r="B68" s="10" t="s">
        <v>121</v>
      </c>
      <c r="C68" s="10" t="s">
        <v>121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 x14ac:dyDescent="0.2">
      <c r="A69" s="9" t="s">
        <v>148</v>
      </c>
      <c r="B69" s="10" t="s">
        <v>121</v>
      </c>
      <c r="C69" s="10" t="s">
        <v>121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 x14ac:dyDescent="0.2">
      <c r="A71" s="1" t="s">
        <v>45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 x14ac:dyDescent="0.2">
      <c r="A72" s="1" t="s">
        <v>46</v>
      </c>
      <c r="B72" s="10" t="s">
        <v>121</v>
      </c>
      <c r="C72" s="10" t="s">
        <v>121</v>
      </c>
      <c r="D72" s="4">
        <f t="shared" si="1"/>
        <v>0</v>
      </c>
      <c r="E72" s="35">
        <f t="shared" ref="E72:I72" si="9">+E73+E74+E75</f>
        <v>0</v>
      </c>
      <c r="F72" s="35">
        <f t="shared" si="9"/>
        <v>0</v>
      </c>
      <c r="G72" s="4">
        <f t="shared" si="2"/>
        <v>0</v>
      </c>
      <c r="H72" s="35">
        <f t="shared" si="9"/>
        <v>0</v>
      </c>
      <c r="I72" s="35">
        <f t="shared" si="9"/>
        <v>0</v>
      </c>
    </row>
    <row r="73" spans="1:9" x14ac:dyDescent="0.2">
      <c r="A73" s="9" t="s">
        <v>47</v>
      </c>
      <c r="B73" s="10" t="s">
        <v>121</v>
      </c>
      <c r="C73" s="10" t="s">
        <v>121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 x14ac:dyDescent="0.2">
      <c r="A74" s="9" t="s">
        <v>48</v>
      </c>
      <c r="B74" s="10" t="s">
        <v>121</v>
      </c>
      <c r="C74" s="10" t="s">
        <v>121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 x14ac:dyDescent="0.2">
      <c r="A75" s="40" t="s">
        <v>49</v>
      </c>
      <c r="B75" s="10" t="s">
        <v>121</v>
      </c>
      <c r="C75" s="10" t="s">
        <v>121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 x14ac:dyDescent="0.2">
      <c r="A76" s="1" t="s">
        <v>50</v>
      </c>
      <c r="B76" s="10" t="s">
        <v>121</v>
      </c>
      <c r="C76" s="10" t="s">
        <v>121</v>
      </c>
      <c r="D76" s="4">
        <f t="shared" si="1"/>
        <v>0</v>
      </c>
      <c r="E76" s="35">
        <f t="shared" ref="E76:I76" si="10">+E77+E78+E79</f>
        <v>0</v>
      </c>
      <c r="F76" s="35">
        <f t="shared" si="10"/>
        <v>0</v>
      </c>
      <c r="G76" s="4">
        <f t="shared" si="2"/>
        <v>0</v>
      </c>
      <c r="H76" s="35">
        <f t="shared" si="10"/>
        <v>0</v>
      </c>
      <c r="I76" s="35">
        <f t="shared" si="10"/>
        <v>0</v>
      </c>
    </row>
    <row r="77" spans="1:9" x14ac:dyDescent="0.2">
      <c r="A77" s="40" t="s">
        <v>47</v>
      </c>
      <c r="B77" s="10" t="s">
        <v>121</v>
      </c>
      <c r="C77" s="10" t="s">
        <v>121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9" t="s">
        <v>48</v>
      </c>
      <c r="B78" s="10" t="s">
        <v>121</v>
      </c>
      <c r="C78" s="10" t="s">
        <v>121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 x14ac:dyDescent="0.2">
      <c r="A79" s="9" t="s">
        <v>51</v>
      </c>
      <c r="B79" s="10" t="s">
        <v>121</v>
      </c>
      <c r="C79" s="10" t="s">
        <v>121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9" t="s">
        <v>52</v>
      </c>
      <c r="B80" s="10" t="s">
        <v>121</v>
      </c>
      <c r="C80" s="10" t="s">
        <v>121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25" x14ac:dyDescent="0.2">
      <c r="A81" s="9" t="s">
        <v>53</v>
      </c>
      <c r="B81" s="10" t="s">
        <v>121</v>
      </c>
      <c r="C81" s="10" t="s">
        <v>121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25" x14ac:dyDescent="0.2">
      <c r="A82" s="9" t="s">
        <v>145</v>
      </c>
      <c r="B82" s="10" t="s">
        <v>121</v>
      </c>
      <c r="C82" s="10" t="s">
        <v>121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25" x14ac:dyDescent="0.2">
      <c r="A83" s="9" t="s">
        <v>146</v>
      </c>
      <c r="B83" s="10" t="s">
        <v>121</v>
      </c>
      <c r="C83" s="10" t="s">
        <v>121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25" x14ac:dyDescent="0.2">
      <c r="A84" s="9" t="s">
        <v>54</v>
      </c>
      <c r="B84" s="10" t="s">
        <v>121</v>
      </c>
      <c r="C84" s="10" t="s">
        <v>121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25" x14ac:dyDescent="0.2">
      <c r="A86" s="9" t="s">
        <v>56</v>
      </c>
      <c r="B86" s="10" t="s">
        <v>121</v>
      </c>
      <c r="C86" s="10" t="s">
        <v>121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25" x14ac:dyDescent="0.2">
      <c r="A87" s="9" t="s">
        <v>57</v>
      </c>
      <c r="B87" s="10" t="s">
        <v>121</v>
      </c>
      <c r="C87" s="10" t="s">
        <v>121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25" x14ac:dyDescent="0.2">
      <c r="A88" s="9" t="s">
        <v>58</v>
      </c>
      <c r="B88" s="10" t="s">
        <v>121</v>
      </c>
      <c r="C88" s="10" t="s">
        <v>121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25" x14ac:dyDescent="0.2">
      <c r="A89" s="9" t="s">
        <v>59</v>
      </c>
      <c r="B89" s="10" t="s">
        <v>121</v>
      </c>
      <c r="C89" s="10" t="s">
        <v>121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25" x14ac:dyDescent="0.2">
      <c r="A90" s="1" t="s">
        <v>60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25" x14ac:dyDescent="0.2">
      <c r="A91" s="9" t="s">
        <v>61</v>
      </c>
      <c r="B91" s="10" t="s">
        <v>121</v>
      </c>
      <c r="C91" s="10" t="s">
        <v>121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62</v>
      </c>
      <c r="B92" s="10" t="s">
        <v>121</v>
      </c>
      <c r="C92" s="10" t="s">
        <v>121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63</v>
      </c>
      <c r="B93" s="10" t="s">
        <v>121</v>
      </c>
      <c r="C93" s="10" t="s">
        <v>121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64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25" s="5" customFormat="1" x14ac:dyDescent="0.2">
      <c r="A95" s="9" t="s">
        <v>65</v>
      </c>
      <c r="B95" s="10" t="s">
        <v>121</v>
      </c>
      <c r="C95" s="10" t="s">
        <v>121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25" s="5" customFormat="1" x14ac:dyDescent="0.2">
      <c r="A96" s="9" t="s">
        <v>66</v>
      </c>
      <c r="B96" s="10" t="s">
        <v>121</v>
      </c>
      <c r="C96" s="10" t="s">
        <v>121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25" s="5" customFormat="1" x14ac:dyDescent="0.2">
      <c r="A97" s="9" t="s">
        <v>67</v>
      </c>
      <c r="B97" s="10" t="s">
        <v>121</v>
      </c>
      <c r="C97" s="10" t="s">
        <v>121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25" s="5" customFormat="1" x14ac:dyDescent="0.2">
      <c r="A98" s="9" t="s">
        <v>68</v>
      </c>
      <c r="B98" s="10" t="s">
        <v>121</v>
      </c>
      <c r="C98" s="10" t="s">
        <v>121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25" s="5" customFormat="1" x14ac:dyDescent="0.2">
      <c r="A99" s="9" t="s">
        <v>69</v>
      </c>
      <c r="B99" s="10" t="s">
        <v>121</v>
      </c>
      <c r="C99" s="10" t="s">
        <v>121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25" s="5" customFormat="1" x14ac:dyDescent="0.2">
      <c r="A100" s="9" t="s">
        <v>70</v>
      </c>
      <c r="B100" s="10" t="s">
        <v>121</v>
      </c>
      <c r="C100" s="10" t="s">
        <v>121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25" s="5" customFormat="1" x14ac:dyDescent="0.2">
      <c r="A101" s="9" t="s">
        <v>71</v>
      </c>
      <c r="B101" s="10" t="s">
        <v>121</v>
      </c>
      <c r="C101" s="10" t="s">
        <v>121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25" s="5" customFormat="1" x14ac:dyDescent="0.2">
      <c r="A102" s="9" t="s">
        <v>72</v>
      </c>
      <c r="B102" s="10" t="s">
        <v>121</v>
      </c>
      <c r="C102" s="10" t="s">
        <v>121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25" s="5" customFormat="1" x14ac:dyDescent="0.2">
      <c r="A103" s="9" t="s">
        <v>73</v>
      </c>
      <c r="B103" s="10" t="s">
        <v>121</v>
      </c>
      <c r="C103" s="10" t="s">
        <v>121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25" s="5" customFormat="1" x14ac:dyDescent="0.2">
      <c r="A104" s="9" t="s">
        <v>144</v>
      </c>
      <c r="B104" s="10" t="s">
        <v>121</v>
      </c>
      <c r="C104" s="10" t="s">
        <v>121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25" x14ac:dyDescent="0.2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76</v>
      </c>
      <c r="B107" s="10" t="s">
        <v>121</v>
      </c>
      <c r="C107" s="10" t="s">
        <v>121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77</v>
      </c>
      <c r="B108" s="10" t="s">
        <v>121</v>
      </c>
      <c r="C108" s="10" t="s">
        <v>121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78</v>
      </c>
      <c r="B109" s="10" t="s">
        <v>121</v>
      </c>
      <c r="C109" s="10" t="s">
        <v>121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79</v>
      </c>
      <c r="B110" s="10" t="s">
        <v>121</v>
      </c>
      <c r="C110" s="10" t="s">
        <v>121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80</v>
      </c>
      <c r="B111" s="10" t="s">
        <v>121</v>
      </c>
      <c r="C111" s="10" t="s">
        <v>121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81</v>
      </c>
      <c r="B112" s="10" t="s">
        <v>121</v>
      </c>
      <c r="C112" s="10" t="s">
        <v>121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 x14ac:dyDescent="0.2">
      <c r="A113" s="41" t="s">
        <v>82</v>
      </c>
      <c r="B113" s="10" t="s">
        <v>121</v>
      </c>
      <c r="C113" s="10" t="s">
        <v>121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 s="5" customFormat="1" x14ac:dyDescent="0.2">
      <c r="A114" s="42" t="s">
        <v>83</v>
      </c>
      <c r="B114" s="10" t="s">
        <v>121</v>
      </c>
      <c r="C114" s="10" t="s">
        <v>121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 s="5" customFormat="1" x14ac:dyDescent="0.2">
      <c r="A115" s="42" t="s">
        <v>84</v>
      </c>
      <c r="B115" s="10" t="s">
        <v>121</v>
      </c>
      <c r="C115" s="10" t="s">
        <v>121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 s="5" customFormat="1" x14ac:dyDescent="0.2">
      <c r="A116" s="42" t="s">
        <v>85</v>
      </c>
      <c r="B116" s="10" t="s">
        <v>121</v>
      </c>
      <c r="C116" s="10" t="s">
        <v>121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s="5" customFormat="1" ht="25.5" x14ac:dyDescent="0.2">
      <c r="A117" s="42" t="s">
        <v>86</v>
      </c>
      <c r="B117" s="10" t="s">
        <v>121</v>
      </c>
      <c r="C117" s="10" t="s">
        <v>121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 s="5" customFormat="1" x14ac:dyDescent="0.2">
      <c r="A118" s="42" t="s">
        <v>87</v>
      </c>
      <c r="B118" s="10" t="s">
        <v>121</v>
      </c>
      <c r="C118" s="10" t="s">
        <v>121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 s="5" customFormat="1" x14ac:dyDescent="0.2">
      <c r="A119" s="42" t="s">
        <v>88</v>
      </c>
      <c r="B119" s="10" t="s">
        <v>121</v>
      </c>
      <c r="C119" s="10" t="s">
        <v>121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 s="5" customFormat="1" x14ac:dyDescent="0.2">
      <c r="A120" s="42" t="s">
        <v>89</v>
      </c>
      <c r="B120" s="10" t="s">
        <v>121</v>
      </c>
      <c r="C120" s="10" t="s">
        <v>121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 s="5" customFormat="1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 s="5" customFormat="1" x14ac:dyDescent="0.2">
      <c r="A122" s="42" t="s">
        <v>122</v>
      </c>
      <c r="B122" s="35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 s="5" customFormat="1" x14ac:dyDescent="0.2">
      <c r="A123" s="42" t="s">
        <v>123</v>
      </c>
      <c r="B123" s="35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s="5" customFormat="1" ht="26.25" customHeight="1" x14ac:dyDescent="0.2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 s="5" customFormat="1" x14ac:dyDescent="0.2">
      <c r="A125" s="43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 s="5" customFormat="1" x14ac:dyDescent="0.2">
      <c r="A126" s="43" t="s">
        <v>124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 s="5" customFormat="1" x14ac:dyDescent="0.2">
      <c r="A127" s="2" t="s">
        <v>94</v>
      </c>
      <c r="B127" s="10" t="s">
        <v>121</v>
      </c>
      <c r="C127" s="10" t="s">
        <v>121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 s="5" customFormat="1" x14ac:dyDescent="0.2">
      <c r="A128" s="43" t="s">
        <v>125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 s="5" customFormat="1" x14ac:dyDescent="0.2">
      <c r="A129" s="2" t="s">
        <v>93</v>
      </c>
      <c r="B129" s="10" t="s">
        <v>121</v>
      </c>
      <c r="C129" s="10" t="s">
        <v>121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 s="5" customFormat="1" x14ac:dyDescent="0.2">
      <c r="A130" s="2" t="s">
        <v>95</v>
      </c>
      <c r="B130" s="10" t="s">
        <v>121</v>
      </c>
      <c r="C130" s="10" t="s">
        <v>121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 s="5" customFormat="1" x14ac:dyDescent="0.2">
      <c r="A131" s="2" t="s">
        <v>96</v>
      </c>
      <c r="B131" s="10" t="s">
        <v>121</v>
      </c>
      <c r="C131" s="10" t="s">
        <v>121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 s="5" customFormat="1" x14ac:dyDescent="0.2">
      <c r="A132" s="2" t="s">
        <v>97</v>
      </c>
      <c r="B132" s="10" t="s">
        <v>121</v>
      </c>
      <c r="C132" s="10" t="s">
        <v>121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 s="5" customFormat="1" x14ac:dyDescent="0.2">
      <c r="A133" s="2" t="s">
        <v>98</v>
      </c>
      <c r="B133" s="10" t="s">
        <v>121</v>
      </c>
      <c r="C133" s="10" t="s">
        <v>121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 s="5" customFormat="1" x14ac:dyDescent="0.2">
      <c r="A134" s="2" t="s">
        <v>99</v>
      </c>
      <c r="B134" s="10" t="s">
        <v>121</v>
      </c>
      <c r="C134" s="10" t="s">
        <v>121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 s="5" customFormat="1" x14ac:dyDescent="0.2">
      <c r="A135" s="2" t="s">
        <v>100</v>
      </c>
      <c r="B135" s="10" t="s">
        <v>121</v>
      </c>
      <c r="C135" s="10" t="s">
        <v>121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 s="5" customFormat="1" x14ac:dyDescent="0.2">
      <c r="A136" s="2" t="s">
        <v>101</v>
      </c>
      <c r="B136" s="10" t="s">
        <v>121</v>
      </c>
      <c r="C136" s="10" t="s">
        <v>121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s="5" customFormat="1" ht="25.5" x14ac:dyDescent="0.2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 s="5" customFormat="1" x14ac:dyDescent="0.2">
      <c r="A138" s="2" t="s">
        <v>103</v>
      </c>
      <c r="B138" s="10" t="s">
        <v>121</v>
      </c>
      <c r="C138" s="10" t="s">
        <v>121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 s="5" customFormat="1" x14ac:dyDescent="0.2">
      <c r="A139" s="2" t="s">
        <v>104</v>
      </c>
      <c r="B139" s="10" t="s">
        <v>121</v>
      </c>
      <c r="C139" s="10" t="s">
        <v>121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s="5" customFormat="1" ht="25.5" x14ac:dyDescent="0.2">
      <c r="A140" s="2" t="s">
        <v>105</v>
      </c>
      <c r="B140" s="10" t="s">
        <v>121</v>
      </c>
      <c r="C140" s="10" t="s">
        <v>121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 s="5" customFormat="1" x14ac:dyDescent="0.2">
      <c r="A141" s="2" t="s">
        <v>138</v>
      </c>
      <c r="B141" s="10" t="s">
        <v>121</v>
      </c>
      <c r="C141" s="10" t="s">
        <v>121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 s="5" customFormat="1" x14ac:dyDescent="0.2">
      <c r="A142" s="43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 s="5" customFormat="1" x14ac:dyDescent="0.2">
      <c r="A143" s="43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 s="5" customFormat="1" x14ac:dyDescent="0.2">
      <c r="A144" s="44" t="s">
        <v>108</v>
      </c>
      <c r="B144" s="4"/>
      <c r="C144" s="7"/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 s="5" customFormat="1" x14ac:dyDescent="0.2">
      <c r="A145" s="3" t="s">
        <v>142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 s="5" customFormat="1" x14ac:dyDescent="0.2">
      <c r="A146" s="6" t="s">
        <v>143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110</v>
      </c>
      <c r="B147" s="4">
        <f>+B148+B149+B152+B150+B151</f>
        <v>0</v>
      </c>
      <c r="C147" s="4">
        <f t="shared" ref="C147:I147" si="23">+C148+C149+C152+C150+C151</f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  <c r="H147" s="4">
        <f t="shared" si="23"/>
        <v>0</v>
      </c>
      <c r="I147" s="4">
        <f t="shared" si="23"/>
        <v>0</v>
      </c>
    </row>
    <row r="148" spans="1:9" s="5" customFormat="1" x14ac:dyDescent="0.2">
      <c r="A148" s="2" t="s">
        <v>111</v>
      </c>
      <c r="B148" s="4"/>
      <c r="C148" s="7"/>
      <c r="D148" s="4">
        <f t="shared" ref="D148:D152" si="24">+E148+F148</f>
        <v>0</v>
      </c>
      <c r="E148" s="8"/>
      <c r="F148" s="8"/>
      <c r="G148" s="4">
        <f t="shared" ref="G148:G152" si="25">+H148+I148</f>
        <v>0</v>
      </c>
      <c r="H148" s="8"/>
      <c r="I148" s="8"/>
    </row>
    <row r="149" spans="1:9" s="5" customFormat="1" x14ac:dyDescent="0.2">
      <c r="A149" s="2" t="s">
        <v>137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 s="5" customFormat="1" x14ac:dyDescent="0.2">
      <c r="A150" s="2" t="s">
        <v>141</v>
      </c>
      <c r="B150" s="4"/>
      <c r="C150" s="7"/>
      <c r="D150" s="4">
        <f t="shared" si="24"/>
        <v>0</v>
      </c>
      <c r="E150" s="8"/>
      <c r="F150" s="8"/>
      <c r="G150" s="4">
        <f t="shared" si="25"/>
        <v>0</v>
      </c>
      <c r="H150" s="8"/>
      <c r="I150" s="8"/>
    </row>
    <row r="151" spans="1:9" s="5" customFormat="1" x14ac:dyDescent="0.2">
      <c r="A151" s="2" t="s">
        <v>140</v>
      </c>
      <c r="B151" s="4"/>
      <c r="C151" s="7"/>
      <c r="D151" s="4">
        <f t="shared" si="24"/>
        <v>0</v>
      </c>
      <c r="E151" s="8"/>
      <c r="F151" s="8"/>
      <c r="G151" s="4">
        <f t="shared" si="25"/>
        <v>0</v>
      </c>
      <c r="H151" s="8"/>
      <c r="I151" s="8"/>
    </row>
    <row r="152" spans="1:9" s="5" customFormat="1" x14ac:dyDescent="0.2">
      <c r="A152" s="2" t="s">
        <v>133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 s="5" customFormat="1" x14ac:dyDescent="0.2">
      <c r="A153" s="45" t="s">
        <v>109</v>
      </c>
      <c r="B153" s="4">
        <f t="shared" ref="B153:I153" si="26">+B10+B17+B30+B33+B70+B71+B85+B90+B94+B105+B106+B121+B124+B144+B145</f>
        <v>0</v>
      </c>
      <c r="C153" s="4">
        <f t="shared" si="26"/>
        <v>0</v>
      </c>
      <c r="D153" s="4">
        <f t="shared" si="26"/>
        <v>0</v>
      </c>
      <c r="E153" s="4">
        <f t="shared" si="26"/>
        <v>0</v>
      </c>
      <c r="F153" s="4">
        <f t="shared" si="26"/>
        <v>0</v>
      </c>
      <c r="G153" s="4">
        <f t="shared" si="26"/>
        <v>0</v>
      </c>
      <c r="H153" s="4">
        <f t="shared" si="26"/>
        <v>0</v>
      </c>
      <c r="I153" s="4">
        <f t="shared" si="26"/>
        <v>0</v>
      </c>
    </row>
    <row r="154" spans="1:9" s="5" customFormat="1" ht="12.75" customHeight="1" x14ac:dyDescent="0.2">
      <c r="A154" s="44" t="s">
        <v>112</v>
      </c>
      <c r="B154" s="4">
        <f t="shared" ref="B154:I154" si="27">B11+B18+B30+B37+B70+B71+B122+B90</f>
        <v>0</v>
      </c>
      <c r="C154" s="4">
        <f t="shared" si="27"/>
        <v>0</v>
      </c>
      <c r="D154" s="4">
        <f t="shared" si="27"/>
        <v>0</v>
      </c>
      <c r="E154" s="4">
        <f t="shared" si="27"/>
        <v>0</v>
      </c>
      <c r="F154" s="4">
        <f t="shared" si="27"/>
        <v>0</v>
      </c>
      <c r="G154" s="4">
        <f t="shared" si="27"/>
        <v>0</v>
      </c>
      <c r="H154" s="4">
        <f t="shared" si="27"/>
        <v>0</v>
      </c>
      <c r="I154" s="4">
        <f t="shared" si="27"/>
        <v>0</v>
      </c>
    </row>
    <row r="155" spans="1:9" s="5" customFormat="1" x14ac:dyDescent="0.2">
      <c r="A155" s="44" t="s">
        <v>113</v>
      </c>
      <c r="B155" s="4">
        <f t="shared" ref="B155:I155" si="28">B13++B19+B23+B85+B94+B105+B106+B123+B124-B126+B34</f>
        <v>0</v>
      </c>
      <c r="C155" s="4">
        <f t="shared" si="28"/>
        <v>0</v>
      </c>
      <c r="D155" s="4">
        <f t="shared" si="28"/>
        <v>0</v>
      </c>
      <c r="E155" s="4">
        <f t="shared" si="28"/>
        <v>0</v>
      </c>
      <c r="F155" s="4">
        <f t="shared" si="28"/>
        <v>0</v>
      </c>
      <c r="G155" s="4">
        <f t="shared" si="28"/>
        <v>0</v>
      </c>
      <c r="H155" s="4">
        <f t="shared" si="28"/>
        <v>0</v>
      </c>
      <c r="I155" s="4">
        <f t="shared" si="28"/>
        <v>0</v>
      </c>
    </row>
    <row r="156" spans="1:9" x14ac:dyDescent="0.2">
      <c r="A156" s="46"/>
      <c r="B156" s="47"/>
    </row>
    <row r="157" spans="1:9" x14ac:dyDescent="0.2">
      <c r="A157" s="48"/>
      <c r="B157" s="47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5"/>
      <c r="B160" s="49"/>
    </row>
    <row r="161" spans="1:2" x14ac:dyDescent="0.2">
      <c r="A161" s="5"/>
      <c r="B161" s="49"/>
    </row>
    <row r="162" spans="1:2" x14ac:dyDescent="0.2">
      <c r="A162" s="48"/>
      <c r="B162" s="47"/>
    </row>
    <row r="163" spans="1:2" x14ac:dyDescent="0.2">
      <c r="A163" s="50"/>
      <c r="B163" s="49"/>
    </row>
    <row r="164" spans="1:2" x14ac:dyDescent="0.2">
      <c r="A164" s="5"/>
      <c r="B164" s="49"/>
    </row>
    <row r="165" spans="1:2" x14ac:dyDescent="0.2">
      <c r="A165" s="5"/>
      <c r="B165" s="47"/>
    </row>
    <row r="166" spans="1:2" x14ac:dyDescent="0.2">
      <c r="A166" s="5"/>
      <c r="B166" s="49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48"/>
      <c r="B171" s="47"/>
    </row>
    <row r="172" spans="1:2" x14ac:dyDescent="0.2">
      <c r="A172" s="5"/>
      <c r="B172" s="5"/>
    </row>
    <row r="173" spans="1:2" x14ac:dyDescent="0.2">
      <c r="A173" s="51"/>
      <c r="B173" s="47"/>
    </row>
    <row r="174" spans="1:2" x14ac:dyDescent="0.2">
      <c r="A174" s="5"/>
      <c r="B174" s="49"/>
    </row>
    <row r="175" spans="1:2" x14ac:dyDescent="0.2">
      <c r="A175" s="5"/>
      <c r="B175" s="49"/>
    </row>
    <row r="176" spans="1:2" x14ac:dyDescent="0.2">
      <c r="A176" s="51"/>
      <c r="B176" s="47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48"/>
      <c r="B180" s="47"/>
    </row>
    <row r="181" spans="1:2" x14ac:dyDescent="0.2">
      <c r="A181" s="52"/>
      <c r="B181" s="47"/>
    </row>
    <row r="182" spans="1:2" x14ac:dyDescent="0.2">
      <c r="A182" s="5"/>
      <c r="B182" s="5"/>
    </row>
    <row r="183" spans="1:2" ht="15.75" x14ac:dyDescent="0.25">
      <c r="A183" s="5"/>
      <c r="B183" s="53"/>
    </row>
    <row r="184" spans="1:2" x14ac:dyDescent="0.2">
      <c r="A184" s="5"/>
      <c r="B184" s="5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0" orientation="landscape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Adrian BETIU</cp:lastModifiedBy>
  <cp:lastPrinted>2023-04-20T08:19:27Z</cp:lastPrinted>
  <dcterms:created xsi:type="dcterms:W3CDTF">2019-05-16T07:12:22Z</dcterms:created>
  <dcterms:modified xsi:type="dcterms:W3CDTF">2023-04-20T08:19:53Z</dcterms:modified>
</cp:coreProperties>
</file>